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NTE\PUBLICATIONS EN COURS\7556_Brown Book 2020\Stat Links\7556\"/>
    </mc:Choice>
  </mc:AlternateContent>
  <bookViews>
    <workbookView xWindow="0" yWindow="0" windowWidth="21780" windowHeight="9645"/>
  </bookViews>
  <sheets>
    <sheet name="Table 1.2 " sheetId="1" r:id="rId1"/>
  </sheets>
  <definedNames>
    <definedName name="_xlnm.Print_Area" localSheetId="0">'Table 1.2 '!$T$1:$AG$56</definedName>
    <definedName name="Z_7D5F35CD_26AA_460E_BE95_23E2A00512DF_.wvu.Cols" localSheetId="0" hidden="1">'Table 1.2 '!$C:$C,'Table 1.2 '!#REF!</definedName>
    <definedName name="Z_7D5F35CD_26AA_460E_BE95_23E2A00512DF_.wvu.PrintArea" localSheetId="0" hidden="1">'Table 1.2 '!$A$1:$V$71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 s="1"/>
  <c r="F9" i="1"/>
  <c r="F8" i="1" s="1"/>
  <c r="I9" i="1"/>
  <c r="I8" i="1" s="1"/>
  <c r="K9" i="1"/>
  <c r="K8" i="1" s="1"/>
  <c r="H10" i="1"/>
  <c r="M10" i="1"/>
  <c r="H11" i="1"/>
  <c r="M11" i="1"/>
  <c r="P11" i="1"/>
  <c r="S11" i="1"/>
  <c r="V11" i="1"/>
  <c r="Y11" i="1"/>
  <c r="AB11" i="1"/>
  <c r="H12" i="1"/>
  <c r="M12" i="1"/>
  <c r="H13" i="1"/>
  <c r="M13" i="1"/>
  <c r="P13" i="1"/>
  <c r="D17" i="1"/>
  <c r="F17" i="1"/>
  <c r="H17" i="1" s="1"/>
  <c r="I17" i="1"/>
  <c r="I16" i="1" s="1"/>
  <c r="K17" i="1"/>
  <c r="H18" i="1"/>
  <c r="M18" i="1"/>
  <c r="P18" i="1"/>
  <c r="H19" i="1"/>
  <c r="M19" i="1"/>
  <c r="P19" i="1"/>
  <c r="S19" i="1"/>
  <c r="V19" i="1"/>
  <c r="Y19" i="1"/>
  <c r="H20" i="1"/>
  <c r="M20" i="1"/>
  <c r="P20" i="1"/>
  <c r="S20" i="1"/>
  <c r="V20" i="1"/>
  <c r="Y20" i="1"/>
  <c r="H21" i="1"/>
  <c r="M21" i="1"/>
  <c r="P21" i="1"/>
  <c r="H22" i="1"/>
  <c r="M22" i="1"/>
  <c r="H23" i="1"/>
  <c r="M23" i="1"/>
  <c r="P23" i="1"/>
  <c r="H24" i="1"/>
  <c r="M24" i="1"/>
  <c r="P24" i="1"/>
  <c r="S24" i="1"/>
  <c r="V24" i="1"/>
  <c r="H25" i="1"/>
  <c r="M25" i="1"/>
  <c r="H26" i="1"/>
  <c r="M26" i="1"/>
  <c r="H27" i="1"/>
  <c r="M27" i="1"/>
  <c r="H28" i="1"/>
  <c r="M28" i="1"/>
  <c r="P28" i="1"/>
  <c r="H29" i="1"/>
  <c r="M29" i="1"/>
  <c r="P29" i="1"/>
  <c r="S29" i="1"/>
  <c r="V29" i="1"/>
  <c r="H30" i="1"/>
  <c r="M30" i="1"/>
  <c r="H31" i="1"/>
  <c r="M31" i="1"/>
  <c r="P31" i="1"/>
  <c r="H32" i="1"/>
  <c r="M32" i="1"/>
  <c r="P32" i="1"/>
  <c r="D33" i="1"/>
  <c r="D16" i="1" s="1"/>
  <c r="F33" i="1"/>
  <c r="H33" i="1"/>
  <c r="I33" i="1"/>
  <c r="M33" i="1" s="1"/>
  <c r="K33" i="1"/>
  <c r="H45" i="1"/>
  <c r="M45" i="1"/>
  <c r="P45" i="1"/>
  <c r="S45" i="1"/>
  <c r="V45" i="1"/>
  <c r="Y45" i="1"/>
  <c r="AB45" i="1"/>
  <c r="P47" i="1"/>
  <c r="D49" i="1"/>
  <c r="D48" i="1" s="1"/>
  <c r="F49" i="1"/>
  <c r="F48" i="1" s="1"/>
  <c r="H48" i="1" s="1"/>
  <c r="H49" i="1"/>
  <c r="I49" i="1"/>
  <c r="I48" i="1" s="1"/>
  <c r="K49" i="1"/>
  <c r="H50" i="1"/>
  <c r="M50" i="1"/>
  <c r="P50" i="1"/>
  <c r="H51" i="1"/>
  <c r="M51" i="1"/>
  <c r="P51" i="1"/>
  <c r="S51" i="1"/>
  <c r="V51" i="1"/>
  <c r="D52" i="1"/>
  <c r="F52" i="1"/>
  <c r="H52" i="1" s="1"/>
  <c r="I52" i="1"/>
  <c r="K52" i="1"/>
  <c r="H53" i="1"/>
  <c r="M53" i="1"/>
  <c r="H54" i="1"/>
  <c r="M54" i="1"/>
  <c r="M9" i="1" l="1"/>
  <c r="M17" i="1"/>
  <c r="K16" i="1"/>
  <c r="M16" i="1" s="1"/>
  <c r="H9" i="1"/>
  <c r="K48" i="1"/>
  <c r="F16" i="1"/>
  <c r="M48" i="1"/>
  <c r="M8" i="1"/>
  <c r="K56" i="1"/>
  <c r="K55" i="1"/>
  <c r="I56" i="1"/>
  <c r="I55" i="1"/>
  <c r="H16" i="1"/>
  <c r="F55" i="1"/>
  <c r="F56" i="1"/>
  <c r="D55" i="1"/>
  <c r="D56" i="1"/>
  <c r="H8" i="1"/>
  <c r="M49" i="1"/>
  <c r="M52" i="1"/>
  <c r="M55" i="1" l="1"/>
  <c r="H56" i="1"/>
  <c r="H55" i="1"/>
  <c r="M56" i="1"/>
</calcChain>
</file>

<file path=xl/sharedStrings.xml><?xml version="1.0" encoding="utf-8"?>
<sst xmlns="http://schemas.openxmlformats.org/spreadsheetml/2006/main" count="381" uniqueCount="202">
  <si>
    <t>AEN</t>
  </si>
  <si>
    <t xml:space="preserve">NEA </t>
  </si>
  <si>
    <t>OCDE</t>
  </si>
  <si>
    <t xml:space="preserve">OECD </t>
  </si>
  <si>
    <t>Nouvelle-Zélande</t>
  </si>
  <si>
    <t>11.1-17.2</t>
  </si>
  <si>
    <t>10.2-14.4</t>
  </si>
  <si>
    <t>10.2-12.7</t>
  </si>
  <si>
    <t>10.1-10.9</t>
  </si>
  <si>
    <t>New Zealand</t>
  </si>
  <si>
    <t>Australie</t>
  </si>
  <si>
    <t>N/A</t>
  </si>
  <si>
    <t>*</t>
  </si>
  <si>
    <t>Australia</t>
  </si>
  <si>
    <t>Pays non nucléaires</t>
  </si>
  <si>
    <t>Non-nuclear countries</t>
  </si>
  <si>
    <t>Corée</t>
  </si>
  <si>
    <t>Korea</t>
  </si>
  <si>
    <t>Japon</t>
  </si>
  <si>
    <t>Japan</t>
  </si>
  <si>
    <t>Pays nucléaires</t>
  </si>
  <si>
    <t>Nuclear countries</t>
  </si>
  <si>
    <t>Pacifique</t>
  </si>
  <si>
    <t>Pacific</t>
  </si>
  <si>
    <t>Turquie</t>
  </si>
  <si>
    <t>2.0-3.0</t>
  </si>
  <si>
    <t>2.4-3.6</t>
  </si>
  <si>
    <t>Turkey</t>
  </si>
  <si>
    <t>Portugal</t>
  </si>
  <si>
    <t>29.4-42.9</t>
  </si>
  <si>
    <t>28.3-37.7</t>
  </si>
  <si>
    <t>27.1-32.5</t>
  </si>
  <si>
    <t>26.2-27.7</t>
  </si>
  <si>
    <t>(b)</t>
  </si>
  <si>
    <t xml:space="preserve">Portugal </t>
  </si>
  <si>
    <t>Pologne</t>
  </si>
  <si>
    <t>Poland</t>
  </si>
  <si>
    <t>Norvège</t>
  </si>
  <si>
    <t>Norway</t>
  </si>
  <si>
    <t>Luxembourg</t>
  </si>
  <si>
    <t>Lettonie</t>
  </si>
  <si>
    <t>3.2-3.6</t>
  </si>
  <si>
    <t>3.1-3.4</t>
  </si>
  <si>
    <t>Latvia</t>
  </si>
  <si>
    <r>
      <rPr>
        <vertAlign val="superscript"/>
        <sz val="9"/>
        <rFont val="Arial Narrow"/>
        <family val="2"/>
      </rPr>
      <t>(f)</t>
    </r>
    <r>
      <rPr>
        <sz val="9"/>
        <rFont val="Arial Narrow"/>
        <family val="2"/>
      </rPr>
      <t>Italie</t>
    </r>
  </si>
  <si>
    <t>149.0-173.1</t>
  </si>
  <si>
    <t>120.7-144.3</t>
  </si>
  <si>
    <r>
      <t>Italy</t>
    </r>
    <r>
      <rPr>
        <vertAlign val="superscript"/>
        <sz val="9"/>
        <rFont val="Arial Narrow"/>
        <family val="2"/>
      </rPr>
      <t xml:space="preserve">(d) </t>
    </r>
  </si>
  <si>
    <t>Israël</t>
  </si>
  <si>
    <t>Israel</t>
  </si>
  <si>
    <t>Irlande</t>
  </si>
  <si>
    <t>15.9-21.0</t>
  </si>
  <si>
    <t>12.9-16.6</t>
  </si>
  <si>
    <t>11.1-13.4</t>
  </si>
  <si>
    <t xml:space="preserve">Ireland </t>
  </si>
  <si>
    <t>Islande</t>
  </si>
  <si>
    <t>Iceland</t>
  </si>
  <si>
    <t>Grèce</t>
  </si>
  <si>
    <t>Greece</t>
  </si>
  <si>
    <t>Estonie</t>
  </si>
  <si>
    <t>Estonia</t>
  </si>
  <si>
    <t>Danemark</t>
  </si>
  <si>
    <t>Denmark</t>
  </si>
  <si>
    <t>Autriche</t>
  </si>
  <si>
    <t>Austria</t>
  </si>
  <si>
    <t>Royaume-Uni</t>
  </si>
  <si>
    <t>9.5-9.7</t>
  </si>
  <si>
    <t>145-148</t>
  </si>
  <si>
    <t>6.1-6.3</t>
  </si>
  <si>
    <t>128-131</t>
  </si>
  <si>
    <t>5.1-5.2</t>
  </si>
  <si>
    <t>116-118</t>
  </si>
  <si>
    <t>United Kingdom</t>
  </si>
  <si>
    <t>Suisse</t>
  </si>
  <si>
    <t>16.7-20.0</t>
  </si>
  <si>
    <t>2.0-2.8</t>
  </si>
  <si>
    <t>12.0-14.0</t>
  </si>
  <si>
    <t>15.4-18.7</t>
  </si>
  <si>
    <t>13-15</t>
  </si>
  <si>
    <t>14.3-16.5</t>
  </si>
  <si>
    <t>14-17</t>
  </si>
  <si>
    <t>Switzerland</t>
  </si>
  <si>
    <t>Suède</t>
  </si>
  <si>
    <t>3.9-5.8</t>
  </si>
  <si>
    <t>N/A-6.9</t>
  </si>
  <si>
    <t>Sweden</t>
  </si>
  <si>
    <t>Espagne</t>
  </si>
  <si>
    <t>Spain</t>
  </si>
  <si>
    <t>Slovénie</t>
  </si>
  <si>
    <t>7.6-18.0</t>
  </si>
  <si>
    <t>0.7-1.8</t>
  </si>
  <si>
    <t>8.8-9.9</t>
  </si>
  <si>
    <t>10.6-11.1</t>
  </si>
  <si>
    <t>13.0-13.6</t>
  </si>
  <si>
    <t>16.9-17.8</t>
  </si>
  <si>
    <t>Slovenia</t>
  </si>
  <si>
    <t>République slovaque</t>
  </si>
  <si>
    <t>27.4-28.5</t>
  </si>
  <si>
    <t>9.4-9.9</t>
  </si>
  <si>
    <t>28.1-29.3</t>
  </si>
  <si>
    <t>9.2-9.7</t>
  </si>
  <si>
    <t>29.4-31.2</t>
  </si>
  <si>
    <t>8.6-9.3</t>
  </si>
  <si>
    <t>30.7-32.2</t>
  </si>
  <si>
    <t>8.3-8.8</t>
  </si>
  <si>
    <t>Slovak Republic</t>
  </si>
  <si>
    <t>Russie</t>
  </si>
  <si>
    <t>31.5-35.3</t>
  </si>
  <si>
    <t>Russia</t>
  </si>
  <si>
    <t>Roumanie</t>
  </si>
  <si>
    <t>2.4-3</t>
  </si>
  <si>
    <t>1.2-1.3</t>
  </si>
  <si>
    <t>Romania</t>
  </si>
  <si>
    <t>Pays-Bas</t>
  </si>
  <si>
    <t>Netherlands</t>
  </si>
  <si>
    <t>Hongrie</t>
  </si>
  <si>
    <t>18.2-32.9</t>
  </si>
  <si>
    <t>7.3-13.2</t>
  </si>
  <si>
    <t>29.6-47.9</t>
  </si>
  <si>
    <t>7.1-11.5</t>
  </si>
  <si>
    <t>34.4-46.2</t>
  </si>
  <si>
    <t>9.3-12.5</t>
  </si>
  <si>
    <t>16.8-18.8</t>
  </si>
  <si>
    <t>10.1-11.3</t>
  </si>
  <si>
    <t>Hungary</t>
  </si>
  <si>
    <t>Allemagne</t>
  </si>
  <si>
    <t>231-348</t>
  </si>
  <si>
    <t>225-294</t>
  </si>
  <si>
    <t>222-255</t>
  </si>
  <si>
    <t>204-219</t>
  </si>
  <si>
    <t>Germany</t>
  </si>
  <si>
    <t>France</t>
  </si>
  <si>
    <t xml:space="preserve">France </t>
  </si>
  <si>
    <t>Finlande</t>
  </si>
  <si>
    <t>21.5-35.4</t>
  </si>
  <si>
    <t>2.8-4.6</t>
  </si>
  <si>
    <t>Finland</t>
  </si>
  <si>
    <t>République tchèque</t>
  </si>
  <si>
    <t>17.6-22.2</t>
  </si>
  <si>
    <t>3.9-5.1</t>
  </si>
  <si>
    <t>22.1-23.0</t>
  </si>
  <si>
    <t>Czech Republic</t>
  </si>
  <si>
    <t>Belgique</t>
  </si>
  <si>
    <t>25-33</t>
  </si>
  <si>
    <t>23-29</t>
  </si>
  <si>
    <t>22-24</t>
  </si>
  <si>
    <t>0-17</t>
  </si>
  <si>
    <t>0-4</t>
  </si>
  <si>
    <t>Belgium (c)</t>
  </si>
  <si>
    <t>Eurasie</t>
  </si>
  <si>
    <t xml:space="preserve">                   </t>
  </si>
  <si>
    <t>Eurasia</t>
  </si>
  <si>
    <t>Chili</t>
  </si>
  <si>
    <t>31.1-45.0</t>
  </si>
  <si>
    <t>28.5-39.1</t>
  </si>
  <si>
    <t>27.4-31.8</t>
  </si>
  <si>
    <t>27.4-28.4</t>
  </si>
  <si>
    <t>Chile</t>
  </si>
  <si>
    <t>États-Unis</t>
  </si>
  <si>
    <t>3.6-5.8</t>
  </si>
  <si>
    <t>50.8-90.2</t>
  </si>
  <si>
    <t>1394.8-1557.3</t>
  </si>
  <si>
    <t>4.7-6.3</t>
  </si>
  <si>
    <t>62.7-90.0</t>
  </si>
  <si>
    <t>1322.7-1421.0</t>
  </si>
  <si>
    <t>5.5-6.8</t>
  </si>
  <si>
    <t>69.1-90.3</t>
  </si>
  <si>
    <t>1260.6-1331.1</t>
  </si>
  <si>
    <t>7.6-7.9</t>
  </si>
  <si>
    <t>91.2-93.3</t>
  </si>
  <si>
    <t>1184.2-1193.8</t>
  </si>
  <si>
    <t>United States</t>
  </si>
  <si>
    <t>Mexique</t>
  </si>
  <si>
    <t>Mexico</t>
  </si>
  <si>
    <t>Canada</t>
  </si>
  <si>
    <t>Argentine</t>
  </si>
  <si>
    <t>7.8-8.3</t>
  </si>
  <si>
    <t>60.4-76.2</t>
  </si>
  <si>
    <t>7.1-7.6</t>
  </si>
  <si>
    <t>4.2-4.7</t>
  </si>
  <si>
    <t>55.3-66.6</t>
  </si>
  <si>
    <t>5.4-6.2</t>
  </si>
  <si>
    <t>49.9-57.6</t>
  </si>
  <si>
    <t>3.7-4.1</t>
  </si>
  <si>
    <t>44.4-48.8</t>
  </si>
  <si>
    <t>4.5-4.6</t>
  </si>
  <si>
    <t>38.9-40.2</t>
  </si>
  <si>
    <t>Argentina*</t>
  </si>
  <si>
    <t>Amérique</t>
  </si>
  <si>
    <t>Americas</t>
  </si>
  <si>
    <t>Nucléaire</t>
  </si>
  <si>
    <t>%</t>
  </si>
  <si>
    <t>Nuclear</t>
  </si>
  <si>
    <t>Total</t>
  </si>
  <si>
    <t>Pays</t>
  </si>
  <si>
    <t>Country</t>
  </si>
  <si>
    <t>(en GWe nets)</t>
  </si>
  <si>
    <t>(net GWe)</t>
  </si>
  <si>
    <r>
      <t>Puissance installée totale et nucléaire</t>
    </r>
    <r>
      <rPr>
        <b/>
        <vertAlign val="superscript"/>
        <sz val="11"/>
        <color indexed="62"/>
        <rFont val="Caecilia Roman"/>
        <family val="1"/>
      </rPr>
      <t>(a)</t>
    </r>
  </si>
  <si>
    <r>
      <t>Total and nuclear electricity capacity</t>
    </r>
    <r>
      <rPr>
        <b/>
        <vertAlign val="superscript"/>
        <sz val="11"/>
        <color indexed="50"/>
        <rFont val="Caecilia Roman"/>
        <family val="1"/>
      </rPr>
      <t>(a)</t>
    </r>
  </si>
  <si>
    <t>Tableau 1.2</t>
  </si>
  <si>
    <t>Table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</si>
</sst>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0.00000000000000"/>
    <numFmt numFmtId="166" formatCode="#\ ##0.0"/>
  </numFmts>
  <fonts count="37">
    <font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sz val="11"/>
      <name val="Helvetica"/>
      <family val="2"/>
    </font>
    <font>
      <sz val="11"/>
      <color rgb="FFFF0000"/>
      <name val="Helvetica"/>
      <family val="2"/>
    </font>
    <font>
      <sz val="10"/>
      <color indexed="10"/>
      <name val="Arial"/>
      <family val="2"/>
    </font>
    <font>
      <sz val="11"/>
      <name val="Wingdings"/>
      <charset val="2"/>
    </font>
    <font>
      <i/>
      <sz val="11"/>
      <color rgb="FFFF000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10"/>
      <name val="Times New Roman"/>
      <family val="1"/>
    </font>
    <font>
      <sz val="11"/>
      <color rgb="FFFF0000"/>
      <name val="Arial"/>
      <family val="2"/>
    </font>
    <font>
      <sz val="11"/>
      <color rgb="FF00B0F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sz val="11"/>
      <name val="Calibri"/>
      <family val="2"/>
    </font>
    <font>
      <sz val="10"/>
      <name val="Helvetica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b/>
      <sz val="10"/>
      <name val="Arial"/>
      <family val="2"/>
    </font>
    <font>
      <i/>
      <sz val="11"/>
      <name val="Calibri"/>
      <family val="2"/>
    </font>
    <font>
      <b/>
      <sz val="11"/>
      <name val="Helvetica"/>
      <family val="2"/>
    </font>
    <font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b/>
      <sz val="10"/>
      <name val="Helvetica"/>
      <family val="2"/>
    </font>
    <font>
      <sz val="11"/>
      <name val="Caecilia Roman"/>
      <family val="1"/>
    </font>
    <font>
      <i/>
      <sz val="11"/>
      <name val="Caecilia Roman"/>
      <family val="1"/>
    </font>
    <font>
      <b/>
      <sz val="11"/>
      <color rgb="FF2A4A84"/>
      <name val="Caecilia Roman"/>
      <family val="1"/>
    </font>
    <font>
      <b/>
      <vertAlign val="superscript"/>
      <sz val="11"/>
      <color indexed="62"/>
      <name val="Caecilia Roman"/>
      <family val="1"/>
    </font>
    <font>
      <sz val="10"/>
      <color rgb="FF2A4A84"/>
      <name val="Arial"/>
      <family val="2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  <font>
      <b/>
      <sz val="10"/>
      <color rgb="FF2A4A8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F2DE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1" applyNumberFormat="1" applyFont="1"/>
    <xf numFmtId="164" fontId="5" fillId="0" borderId="0" xfId="0" applyNumberFormat="1" applyFont="1"/>
    <xf numFmtId="0" fontId="5" fillId="0" borderId="0" xfId="0" applyNumberFormat="1" applyFont="1" applyAlignment="1"/>
    <xf numFmtId="0" fontId="1" fillId="0" borderId="0" xfId="0" applyFont="1"/>
    <xf numFmtId="0" fontId="6" fillId="0" borderId="0" xfId="0" applyFo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1" applyNumberFormat="1" applyFont="1" applyAlignment="1"/>
    <xf numFmtId="0" fontId="4" fillId="0" borderId="0" xfId="0" applyFont="1" applyAlignment="1">
      <alignment horizontal="left"/>
    </xf>
    <xf numFmtId="0" fontId="7" fillId="0" borderId="0" xfId="0" applyFont="1"/>
    <xf numFmtId="0" fontId="5" fillId="0" borderId="0" xfId="0" applyFont="1"/>
    <xf numFmtId="0" fontId="5" fillId="0" borderId="0" xfId="0" applyNumberFormat="1" applyFont="1" applyAlignment="1">
      <alignment horizontal="center" vertical="center"/>
    </xf>
    <xf numFmtId="0" fontId="5" fillId="2" borderId="0" xfId="0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0" xfId="0" applyNumberFormat="1" applyFont="1" applyBorder="1" applyAlignment="1"/>
    <xf numFmtId="0" fontId="12" fillId="0" borderId="0" xfId="0" applyFont="1" applyAlignment="1">
      <alignment horizontal="left"/>
    </xf>
    <xf numFmtId="0" fontId="12" fillId="0" borderId="0" xfId="0" applyNumberFormat="1" applyFont="1" applyAlignment="1"/>
    <xf numFmtId="0" fontId="12" fillId="0" borderId="0" xfId="0" applyFont="1" applyAlignment="1"/>
    <xf numFmtId="0" fontId="12" fillId="0" borderId="0" xfId="1" applyNumberFormat="1" applyFont="1" applyAlignment="1"/>
    <xf numFmtId="0" fontId="12" fillId="0" borderId="0" xfId="0" applyFont="1"/>
    <xf numFmtId="0" fontId="9" fillId="0" borderId="0" xfId="0" quotePrefix="1" applyFont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12" fillId="3" borderId="0" xfId="1" applyNumberFormat="1" applyFont="1" applyFill="1" applyAlignment="1"/>
    <xf numFmtId="0" fontId="12" fillId="3" borderId="0" xfId="0" applyFont="1" applyFill="1"/>
    <xf numFmtId="0" fontId="9" fillId="3" borderId="0" xfId="0" applyFont="1" applyFill="1"/>
    <xf numFmtId="0" fontId="9" fillId="3" borderId="0" xfId="0" quotePrefix="1" applyFont="1" applyFill="1"/>
    <xf numFmtId="0" fontId="9" fillId="0" borderId="0" xfId="0" applyNumberFormat="1" applyFont="1" applyBorder="1" applyAlignment="1">
      <alignment horizontal="center"/>
    </xf>
    <xf numFmtId="0" fontId="9" fillId="0" borderId="0" xfId="0" applyNumberFormat="1" applyFont="1" applyAlignment="1"/>
    <xf numFmtId="0" fontId="9" fillId="0" borderId="0" xfId="0" applyFont="1" applyAlignment="1"/>
    <xf numFmtId="0" fontId="9" fillId="0" borderId="0" xfId="0" applyNumberFormat="1" applyFont="1" applyBorder="1" applyAlignment="1"/>
    <xf numFmtId="0" fontId="9" fillId="0" borderId="0" xfId="1" applyNumberFormat="1" applyFont="1" applyAlignment="1"/>
    <xf numFmtId="0" fontId="9" fillId="2" borderId="0" xfId="0" applyNumberFormat="1" applyFont="1" applyFill="1" applyAlignment="1">
      <alignment horizont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12" fillId="2" borderId="0" xfId="0" applyNumberFormat="1" applyFont="1" applyFill="1" applyAlignment="1">
      <alignment horizontal="center"/>
    </xf>
    <xf numFmtId="0" fontId="0" fillId="0" borderId="0" xfId="0" applyFont="1"/>
    <xf numFmtId="0" fontId="9" fillId="0" borderId="0" xfId="0" applyFont="1" applyAlignment="1">
      <alignment vertical="center"/>
    </xf>
    <xf numFmtId="0" fontId="9" fillId="2" borderId="0" xfId="0" applyFont="1" applyFill="1" applyAlignment="1">
      <alignment horizontal="center"/>
    </xf>
    <xf numFmtId="0" fontId="5" fillId="0" borderId="0" xfId="0" applyFont="1" applyAlignment="1"/>
    <xf numFmtId="165" fontId="4" fillId="0" borderId="0" xfId="0" applyNumberFormat="1" applyFont="1"/>
    <xf numFmtId="0" fontId="0" fillId="0" borderId="0" xfId="0" applyBorder="1"/>
    <xf numFmtId="0" fontId="14" fillId="0" borderId="0" xfId="0" applyFont="1" applyBorder="1"/>
    <xf numFmtId="0" fontId="8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/>
    <xf numFmtId="0" fontId="15" fillId="0" borderId="0" xfId="0" applyFont="1"/>
    <xf numFmtId="0" fontId="15" fillId="0" borderId="0" xfId="0" applyFont="1" applyAlignment="1"/>
    <xf numFmtId="0" fontId="15" fillId="0" borderId="0" xfId="1" applyNumberFormat="1" applyFont="1"/>
    <xf numFmtId="0" fontId="15" fillId="0" borderId="0" xfId="0" applyFont="1" applyAlignment="1">
      <alignment horizontal="right"/>
    </xf>
    <xf numFmtId="0" fontId="14" fillId="0" borderId="0" xfId="0" applyFont="1"/>
    <xf numFmtId="0" fontId="4" fillId="0" borderId="0" xfId="0" applyFont="1" applyFill="1" applyAlignment="1">
      <alignment vertical="center"/>
    </xf>
    <xf numFmtId="0" fontId="16" fillId="4" borderId="1" xfId="0" applyFont="1" applyFill="1" applyBorder="1" applyAlignment="1">
      <alignment horizontal="right" vertical="center"/>
    </xf>
    <xf numFmtId="0" fontId="16" fillId="4" borderId="2" xfId="0" applyFont="1" applyFill="1" applyBorder="1" applyAlignment="1">
      <alignment horizontal="right" vertical="center"/>
    </xf>
    <xf numFmtId="0" fontId="17" fillId="4" borderId="2" xfId="0" applyFont="1" applyFill="1" applyBorder="1" applyAlignment="1">
      <alignment horizontal="right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center"/>
    </xf>
    <xf numFmtId="166" fontId="16" fillId="4" borderId="1" xfId="1" applyNumberFormat="1" applyFont="1" applyFill="1" applyBorder="1" applyAlignment="1">
      <alignment horizontal="right" vertical="center"/>
    </xf>
    <xf numFmtId="166" fontId="16" fillId="4" borderId="2" xfId="0" applyNumberFormat="1" applyFont="1" applyFill="1" applyBorder="1" applyAlignment="1">
      <alignment horizontal="right" vertical="center"/>
    </xf>
    <xf numFmtId="166" fontId="16" fillId="4" borderId="2" xfId="1" applyNumberFormat="1" applyFont="1" applyFill="1" applyBorder="1" applyAlignment="1">
      <alignment horizontal="right" vertical="center"/>
    </xf>
    <xf numFmtId="166" fontId="16" fillId="4" borderId="2" xfId="0" applyNumberFormat="1" applyFont="1" applyFill="1" applyBorder="1" applyAlignment="1">
      <alignment vertical="center"/>
    </xf>
    <xf numFmtId="166" fontId="16" fillId="4" borderId="3" xfId="1" applyNumberFormat="1" applyFont="1" applyFill="1" applyBorder="1" applyAlignment="1">
      <alignment horizontal="right" vertical="center"/>
    </xf>
    <xf numFmtId="0" fontId="16" fillId="4" borderId="2" xfId="0" applyFont="1" applyFill="1" applyBorder="1" applyAlignment="1">
      <alignment horizontal="left" vertical="center"/>
    </xf>
    <xf numFmtId="0" fontId="16" fillId="4" borderId="3" xfId="0" applyFont="1" applyFill="1" applyBorder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166" fontId="16" fillId="4" borderId="4" xfId="1" applyNumberFormat="1" applyFont="1" applyFill="1" applyBorder="1" applyAlignment="1">
      <alignment vertical="center"/>
    </xf>
    <xf numFmtId="166" fontId="16" fillId="4" borderId="5" xfId="0" applyNumberFormat="1" applyFont="1" applyFill="1" applyBorder="1" applyAlignment="1">
      <alignment horizontal="right" vertical="center"/>
    </xf>
    <xf numFmtId="166" fontId="16" fillId="4" borderId="5" xfId="1" applyNumberFormat="1" applyFont="1" applyFill="1" applyBorder="1" applyAlignment="1">
      <alignment horizontal="right" vertical="center"/>
    </xf>
    <xf numFmtId="166" fontId="16" fillId="4" borderId="5" xfId="0" applyNumberFormat="1" applyFont="1" applyFill="1" applyBorder="1" applyAlignment="1">
      <alignment vertical="center"/>
    </xf>
    <xf numFmtId="166" fontId="16" fillId="4" borderId="8" xfId="1" applyNumberFormat="1" applyFont="1" applyFill="1" applyBorder="1" applyAlignment="1">
      <alignment horizontal="right" vertical="center"/>
    </xf>
    <xf numFmtId="0" fontId="16" fillId="4" borderId="5" xfId="0" applyFont="1" applyFill="1" applyBorder="1" applyAlignment="1">
      <alignment horizontal="right" vertical="center"/>
    </xf>
    <xf numFmtId="0" fontId="19" fillId="0" borderId="0" xfId="0" applyFont="1" applyFill="1" applyAlignment="1">
      <alignment vertical="top"/>
    </xf>
    <xf numFmtId="164" fontId="17" fillId="0" borderId="9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/>
    </xf>
    <xf numFmtId="164" fontId="17" fillId="0" borderId="9" xfId="0" applyNumberFormat="1" applyFont="1" applyFill="1" applyBorder="1" applyAlignment="1">
      <alignment horizontal="center"/>
    </xf>
    <xf numFmtId="164" fontId="17" fillId="0" borderId="0" xfId="0" applyNumberFormat="1" applyFont="1" applyFill="1" applyBorder="1" applyAlignment="1">
      <alignment horizontal="center"/>
    </xf>
    <xf numFmtId="166" fontId="17" fillId="0" borderId="9" xfId="1" applyNumberFormat="1" applyFont="1" applyFill="1" applyBorder="1" applyAlignment="1">
      <alignment vertical="center"/>
    </xf>
    <xf numFmtId="166" fontId="17" fillId="0" borderId="0" xfId="0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6" fontId="17" fillId="0" borderId="10" xfId="1" applyNumberFormat="1" applyFont="1" applyFill="1" applyBorder="1" applyAlignment="1">
      <alignment horizontal="right" vertical="center"/>
    </xf>
    <xf numFmtId="166" fontId="17" fillId="0" borderId="0" xfId="1" applyNumberFormat="1" applyFont="1" applyFill="1" applyBorder="1" applyAlignment="1">
      <alignment vertical="center"/>
    </xf>
    <xf numFmtId="166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9" fillId="0" borderId="0" xfId="0" applyFont="1" applyFill="1"/>
    <xf numFmtId="166" fontId="17" fillId="0" borderId="10" xfId="1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vertical="top"/>
    </xf>
    <xf numFmtId="164" fontId="16" fillId="4" borderId="2" xfId="0" applyNumberFormat="1" applyFont="1" applyFill="1" applyBorder="1" applyAlignment="1">
      <alignment horizontal="center"/>
    </xf>
    <xf numFmtId="0" fontId="16" fillId="4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/>
    </xf>
    <xf numFmtId="164" fontId="16" fillId="4" borderId="1" xfId="0" applyNumberFormat="1" applyFont="1" applyFill="1" applyBorder="1" applyAlignment="1">
      <alignment horizontal="center"/>
    </xf>
    <xf numFmtId="166" fontId="16" fillId="4" borderId="1" xfId="1" applyNumberFormat="1" applyFont="1" applyFill="1" applyBorder="1" applyAlignment="1">
      <alignment vertical="center"/>
    </xf>
    <xf numFmtId="166" fontId="16" fillId="4" borderId="2" xfId="0" applyNumberFormat="1" applyFont="1" applyFill="1" applyBorder="1" applyAlignment="1">
      <alignment horizontal="center" vertical="center"/>
    </xf>
    <xf numFmtId="166" fontId="16" fillId="4" borderId="2" xfId="1" applyNumberFormat="1" applyFont="1" applyFill="1" applyBorder="1" applyAlignment="1">
      <alignment vertical="center"/>
    </xf>
    <xf numFmtId="166" fontId="16" fillId="4" borderId="3" xfId="1" applyNumberFormat="1" applyFont="1" applyFill="1" applyBorder="1" applyAlignment="1">
      <alignment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166" fontId="17" fillId="0" borderId="9" xfId="1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left" vertical="center"/>
    </xf>
    <xf numFmtId="166" fontId="17" fillId="0" borderId="0" xfId="1" applyNumberFormat="1" applyFont="1" applyFill="1" applyBorder="1" applyAlignment="1">
      <alignment horizontal="center" vertical="center"/>
    </xf>
    <xf numFmtId="0" fontId="0" fillId="0" borderId="2" xfId="0" applyFont="1" applyBorder="1"/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/>
    </xf>
    <xf numFmtId="166" fontId="16" fillId="0" borderId="1" xfId="1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/>
    </xf>
    <xf numFmtId="164" fontId="16" fillId="0" borderId="2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164" fontId="16" fillId="0" borderId="3" xfId="0" applyNumberFormat="1" applyFont="1" applyFill="1" applyBorder="1" applyAlignment="1">
      <alignment vertical="center"/>
    </xf>
    <xf numFmtId="166" fontId="16" fillId="0" borderId="2" xfId="1" applyNumberFormat="1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4" fillId="0" borderId="0" xfId="0" applyFont="1" applyFill="1"/>
    <xf numFmtId="0" fontId="18" fillId="4" borderId="9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18" fillId="4" borderId="10" xfId="0" applyFont="1" applyFill="1" applyBorder="1" applyAlignment="1">
      <alignment vertical="center"/>
    </xf>
    <xf numFmtId="0" fontId="18" fillId="4" borderId="9" xfId="0" applyFont="1" applyFill="1" applyBorder="1" applyAlignment="1"/>
    <xf numFmtId="0" fontId="18" fillId="4" borderId="0" xfId="0" applyFont="1" applyFill="1" applyBorder="1" applyAlignment="1"/>
    <xf numFmtId="0" fontId="18" fillId="4" borderId="10" xfId="0" applyFont="1" applyFill="1" applyBorder="1" applyAlignment="1"/>
    <xf numFmtId="0" fontId="18" fillId="4" borderId="0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center"/>
    </xf>
    <xf numFmtId="166" fontId="16" fillId="4" borderId="9" xfId="1" applyNumberFormat="1" applyFont="1" applyFill="1" applyBorder="1" applyAlignment="1">
      <alignment vertical="center"/>
    </xf>
    <xf numFmtId="166" fontId="16" fillId="4" borderId="0" xfId="0" applyNumberFormat="1" applyFont="1" applyFill="1" applyBorder="1" applyAlignment="1">
      <alignment horizontal="left" vertical="center"/>
    </xf>
    <xf numFmtId="166" fontId="16" fillId="4" borderId="0" xfId="1" applyNumberFormat="1" applyFont="1" applyFill="1" applyBorder="1" applyAlignment="1">
      <alignment vertical="center"/>
    </xf>
    <xf numFmtId="166" fontId="16" fillId="4" borderId="0" xfId="0" applyNumberFormat="1" applyFont="1" applyFill="1" applyBorder="1" applyAlignment="1">
      <alignment vertical="center"/>
    </xf>
    <xf numFmtId="166" fontId="16" fillId="4" borderId="10" xfId="1" applyNumberFormat="1" applyFont="1" applyFill="1" applyBorder="1" applyAlignment="1">
      <alignment vertical="center"/>
    </xf>
    <xf numFmtId="0" fontId="16" fillId="4" borderId="0" xfId="0" applyFont="1" applyFill="1" applyBorder="1" applyAlignment="1">
      <alignment horizontal="right" vertical="center"/>
    </xf>
    <xf numFmtId="166" fontId="17" fillId="0" borderId="0" xfId="0" applyNumberFormat="1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right" vertical="center"/>
    </xf>
    <xf numFmtId="0" fontId="0" fillId="5" borderId="0" xfId="0" applyFont="1" applyFill="1" applyAlignment="1">
      <alignment horizontal="right" vertical="center"/>
    </xf>
    <xf numFmtId="0" fontId="17" fillId="5" borderId="10" xfId="0" applyFont="1" applyFill="1" applyBorder="1" applyAlignment="1">
      <alignment horizontal="right" vertical="center"/>
    </xf>
    <xf numFmtId="17" fontId="17" fillId="0" borderId="10" xfId="0" applyNumberFormat="1" applyFont="1" applyFill="1" applyBorder="1" applyAlignment="1">
      <alignment horizontal="center"/>
    </xf>
    <xf numFmtId="164" fontId="17" fillId="0" borderId="10" xfId="0" applyNumberFormat="1" applyFont="1" applyFill="1" applyBorder="1" applyAlignment="1">
      <alignment horizontal="center"/>
    </xf>
    <xf numFmtId="166" fontId="17" fillId="0" borderId="0" xfId="0" quotePrefix="1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166" fontId="16" fillId="0" borderId="2" xfId="0" applyNumberFormat="1" applyFont="1" applyFill="1" applyBorder="1" applyAlignment="1">
      <alignment horizontal="left" vertical="center"/>
    </xf>
    <xf numFmtId="166" fontId="16" fillId="0" borderId="3" xfId="1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/>
    </xf>
    <xf numFmtId="16" fontId="17" fillId="0" borderId="0" xfId="0" applyNumberFormat="1" applyFont="1" applyFill="1" applyBorder="1" applyAlignment="1">
      <alignment horizontal="center" vertical="center"/>
    </xf>
    <xf numFmtId="17" fontId="17" fillId="0" borderId="10" xfId="0" applyNumberFormat="1" applyFont="1" applyFill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right" vertical="center"/>
    </xf>
    <xf numFmtId="164" fontId="17" fillId="0" borderId="10" xfId="0" applyNumberFormat="1" applyFont="1" applyFill="1" applyBorder="1" applyAlignment="1">
      <alignment horizontal="right" vertical="center"/>
    </xf>
    <xf numFmtId="164" fontId="17" fillId="0" borderId="9" xfId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/>
    </xf>
    <xf numFmtId="166" fontId="17" fillId="0" borderId="1" xfId="1" applyNumberFormat="1" applyFont="1" applyFill="1" applyBorder="1" applyAlignment="1">
      <alignment vertical="center"/>
    </xf>
    <xf numFmtId="166" fontId="17" fillId="0" borderId="2" xfId="0" applyNumberFormat="1" applyFont="1" applyFill="1" applyBorder="1" applyAlignment="1">
      <alignment horizontal="right" vertical="center"/>
    </xf>
    <xf numFmtId="166" fontId="17" fillId="0" borderId="2" xfId="1" applyNumberFormat="1" applyFont="1" applyFill="1" applyBorder="1" applyAlignment="1">
      <alignment horizontal="right" vertical="center"/>
    </xf>
    <xf numFmtId="166" fontId="17" fillId="0" borderId="2" xfId="0" applyNumberFormat="1" applyFont="1" applyFill="1" applyBorder="1" applyAlignment="1">
      <alignment vertical="center"/>
    </xf>
    <xf numFmtId="166" fontId="17" fillId="0" borderId="3" xfId="1" applyNumberFormat="1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4" fontId="17" fillId="0" borderId="9" xfId="1" applyNumberFormat="1" applyFont="1" applyFill="1" applyBorder="1" applyAlignment="1">
      <alignment vertical="center"/>
    </xf>
    <xf numFmtId="166" fontId="25" fillId="0" borderId="0" xfId="0" applyNumberFormat="1" applyFont="1" applyFill="1" applyBorder="1" applyAlignment="1">
      <alignment horizontal="left" vertical="center"/>
    </xf>
    <xf numFmtId="166" fontId="25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left" vertical="center"/>
    </xf>
    <xf numFmtId="166" fontId="25" fillId="0" borderId="0" xfId="1" applyNumberFormat="1" applyFont="1" applyFill="1" applyBorder="1" applyAlignment="1">
      <alignment vertical="center"/>
    </xf>
    <xf numFmtId="166" fontId="16" fillId="0" borderId="2" xfId="0" applyNumberFormat="1" applyFont="1" applyFill="1" applyBorder="1" applyAlignment="1">
      <alignment vertical="center"/>
    </xf>
    <xf numFmtId="166" fontId="16" fillId="0" borderId="3" xfId="0" applyNumberFormat="1" applyFont="1" applyFill="1" applyBorder="1" applyAlignment="1">
      <alignment vertical="center"/>
    </xf>
    <xf numFmtId="0" fontId="27" fillId="0" borderId="0" xfId="0" applyFont="1" applyFill="1"/>
    <xf numFmtId="166" fontId="16" fillId="4" borderId="9" xfId="0" applyNumberFormat="1" applyFont="1" applyFill="1" applyBorder="1" applyAlignment="1">
      <alignment horizontal="right" vertical="center"/>
    </xf>
    <xf numFmtId="166" fontId="16" fillId="4" borderId="0" xfId="0" applyNumberFormat="1" applyFont="1" applyFill="1" applyBorder="1" applyAlignment="1">
      <alignment horizontal="right" vertical="center"/>
    </xf>
    <xf numFmtId="166" fontId="16" fillId="4" borderId="10" xfId="0" applyNumberFormat="1" applyFont="1" applyFill="1" applyBorder="1" applyAlignment="1">
      <alignment horizontal="right" vertical="center"/>
    </xf>
    <xf numFmtId="0" fontId="17" fillId="4" borderId="0" xfId="0" applyFont="1" applyFill="1" applyBorder="1" applyAlignment="1">
      <alignment horizontal="right" vertical="center"/>
    </xf>
    <xf numFmtId="164" fontId="17" fillId="0" borderId="9" xfId="0" applyNumberFormat="1" applyFont="1" applyFill="1" applyBorder="1" applyAlignment="1">
      <alignment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vertical="center"/>
    </xf>
    <xf numFmtId="164" fontId="17" fillId="0" borderId="1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2" xfId="0" applyFont="1" applyFill="1" applyBorder="1"/>
    <xf numFmtId="164" fontId="16" fillId="0" borderId="1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horizontal="left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/>
    </xf>
    <xf numFmtId="166" fontId="17" fillId="0" borderId="6" xfId="1" applyNumberFormat="1" applyFont="1" applyFill="1" applyBorder="1" applyAlignment="1">
      <alignment vertical="center"/>
    </xf>
    <xf numFmtId="166" fontId="17" fillId="0" borderId="7" xfId="0" applyNumberFormat="1" applyFont="1" applyFill="1" applyBorder="1" applyAlignment="1">
      <alignment horizontal="right" vertical="center"/>
    </xf>
    <xf numFmtId="166" fontId="17" fillId="0" borderId="7" xfId="1" applyNumberFormat="1" applyFont="1" applyFill="1" applyBorder="1" applyAlignment="1">
      <alignment horizontal="right" vertical="center"/>
    </xf>
    <xf numFmtId="166" fontId="17" fillId="0" borderId="7" xfId="0" applyNumberFormat="1" applyFont="1" applyFill="1" applyBorder="1" applyAlignment="1">
      <alignment vertical="center"/>
    </xf>
    <xf numFmtId="166" fontId="17" fillId="0" borderId="11" xfId="1" applyNumberFormat="1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right" vertical="center"/>
    </xf>
    <xf numFmtId="0" fontId="24" fillId="3" borderId="2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166" fontId="16" fillId="0" borderId="2" xfId="0" applyNumberFormat="1" applyFont="1" applyFill="1" applyBorder="1" applyAlignment="1">
      <alignment horizontal="center" vertical="center"/>
    </xf>
    <xf numFmtId="166" fontId="16" fillId="0" borderId="2" xfId="0" applyNumberFormat="1" applyFont="1" applyFill="1" applyBorder="1" applyAlignment="1">
      <alignment horizontal="right" vertical="center"/>
    </xf>
    <xf numFmtId="166" fontId="16" fillId="0" borderId="3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right" vertical="center"/>
    </xf>
    <xf numFmtId="0" fontId="18" fillId="4" borderId="11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/>
    </xf>
    <xf numFmtId="0" fontId="18" fillId="4" borderId="7" xfId="0" applyFont="1" applyFill="1" applyBorder="1"/>
    <xf numFmtId="0" fontId="18" fillId="4" borderId="11" xfId="0" applyFont="1" applyFill="1" applyBorder="1"/>
    <xf numFmtId="0" fontId="16" fillId="4" borderId="7" xfId="0" applyFont="1" applyFill="1" applyBorder="1" applyAlignment="1">
      <alignment horizontal="center"/>
    </xf>
    <xf numFmtId="166" fontId="16" fillId="4" borderId="0" xfId="0" applyNumberFormat="1" applyFont="1" applyFill="1" applyBorder="1" applyAlignment="1">
      <alignment horizontal="center" vertical="center"/>
    </xf>
    <xf numFmtId="166" fontId="16" fillId="4" borderId="11" xfId="0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16" fillId="0" borderId="2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16" fillId="3" borderId="2" xfId="0" applyFont="1" applyFill="1" applyBorder="1" applyAlignment="1"/>
    <xf numFmtId="0" fontId="0" fillId="0" borderId="0" xfId="0" applyAlignment="1"/>
    <xf numFmtId="0" fontId="16" fillId="0" borderId="7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3" borderId="0" xfId="0" applyFont="1" applyFill="1" applyBorder="1" applyAlignment="1"/>
    <xf numFmtId="0" fontId="16" fillId="3" borderId="7" xfId="0" applyFont="1" applyFill="1" applyBorder="1" applyAlignment="1"/>
    <xf numFmtId="0" fontId="28" fillId="0" borderId="0" xfId="0" applyFont="1" applyBorder="1" applyAlignment="1">
      <alignment horizontal="right" vertical="top"/>
    </xf>
    <xf numFmtId="0" fontId="0" fillId="0" borderId="0" xfId="0" applyFont="1" applyAlignment="1">
      <alignment vertical="top"/>
    </xf>
    <xf numFmtId="0" fontId="28" fillId="0" borderId="0" xfId="0" applyFont="1" applyBorder="1" applyAlignment="1">
      <alignment horizontal="left" vertical="top"/>
    </xf>
    <xf numFmtId="0" fontId="28" fillId="0" borderId="0" xfId="0" applyFont="1" applyBorder="1" applyAlignment="1">
      <alignment vertical="top"/>
    </xf>
    <xf numFmtId="0" fontId="28" fillId="0" borderId="0" xfId="0" applyFont="1" applyBorder="1" applyAlignment="1">
      <alignment horizontal="center" vertical="top"/>
    </xf>
    <xf numFmtId="0" fontId="28" fillId="0" borderId="0" xfId="1" applyNumberFormat="1" applyFont="1" applyBorder="1" applyAlignment="1">
      <alignment vertical="top"/>
    </xf>
    <xf numFmtId="0" fontId="28" fillId="0" borderId="0" xfId="0" applyFont="1" applyFill="1" applyBorder="1" applyAlignment="1">
      <alignment vertical="top"/>
    </xf>
    <xf numFmtId="0" fontId="28" fillId="0" borderId="0" xfId="0" applyNumberFormat="1" applyFont="1" applyBorder="1" applyAlignment="1">
      <alignment horizontal="center" vertical="top"/>
    </xf>
    <xf numFmtId="0" fontId="28" fillId="0" borderId="0" xfId="0" applyNumberFormat="1" applyFont="1" applyBorder="1" applyAlignment="1">
      <alignment vertical="top"/>
    </xf>
    <xf numFmtId="0" fontId="29" fillId="0" borderId="0" xfId="0" applyNumberFormat="1" applyFont="1" applyBorder="1" applyAlignment="1">
      <alignment horizontal="center" vertical="top"/>
    </xf>
    <xf numFmtId="0" fontId="30" fillId="0" borderId="0" xfId="0" applyFont="1" applyFill="1" applyAlignment="1">
      <alignment horizontal="right"/>
    </xf>
    <xf numFmtId="0" fontId="0" fillId="0" borderId="0" xfId="0" applyFont="1" applyAlignment="1"/>
    <xf numFmtId="0" fontId="32" fillId="0" borderId="0" xfId="0" applyFont="1" applyAlignment="1"/>
    <xf numFmtId="0" fontId="30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22" fillId="0" borderId="0" xfId="0" applyFont="1"/>
    <xf numFmtId="0" fontId="30" fillId="0" borderId="0" xfId="0" applyFont="1" applyAlignment="1">
      <alignment horizontal="right"/>
    </xf>
    <xf numFmtId="0" fontId="36" fillId="0" borderId="0" xfId="0" applyFont="1"/>
    <xf numFmtId="0" fontId="30" fillId="0" borderId="0" xfId="0" applyFont="1" applyAlignment="1">
      <alignment horizontal="left"/>
    </xf>
    <xf numFmtId="0" fontId="30" fillId="0" borderId="0" xfId="0" applyFont="1"/>
    <xf numFmtId="0" fontId="33" fillId="0" borderId="0" xfId="0" applyFont="1" applyAlignment="1">
      <alignment horizontal="center"/>
    </xf>
    <xf numFmtId="0" fontId="33" fillId="0" borderId="0" xfId="0" applyFont="1"/>
    <xf numFmtId="0" fontId="33" fillId="0" borderId="0" xfId="0" applyFont="1" applyAlignment="1"/>
    <xf numFmtId="0" fontId="34" fillId="0" borderId="0" xfId="1" applyNumberFormat="1" applyFont="1"/>
    <xf numFmtId="0" fontId="34" fillId="0" borderId="0" xfId="0" applyFont="1"/>
    <xf numFmtId="0" fontId="17" fillId="6" borderId="11" xfId="0" applyFont="1" applyFill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7" fillId="5" borderId="10" xfId="0" applyFont="1" applyFill="1" applyBorder="1" applyAlignment="1">
      <alignment horizontal="right" vertical="center"/>
    </xf>
    <xf numFmtId="0" fontId="0" fillId="5" borderId="0" xfId="0" applyFont="1" applyFill="1" applyAlignment="1">
      <alignment horizontal="right" vertical="center"/>
    </xf>
    <xf numFmtId="0" fontId="0" fillId="5" borderId="9" xfId="0" applyFont="1" applyFill="1" applyBorder="1" applyAlignment="1">
      <alignment horizontal="right" vertical="center"/>
    </xf>
    <xf numFmtId="0" fontId="17" fillId="6" borderId="10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7" fillId="6" borderId="3" xfId="0" applyFont="1" applyFill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10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21" fillId="4" borderId="2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right" vertical="center"/>
    </xf>
    <xf numFmtId="0" fontId="0" fillId="5" borderId="2" xfId="0" applyFont="1" applyFill="1" applyBorder="1" applyAlignment="1">
      <alignment horizontal="right" vertical="center"/>
    </xf>
    <xf numFmtId="0" fontId="0" fillId="5" borderId="1" xfId="0" applyFont="1" applyFill="1" applyBorder="1" applyAlignment="1">
      <alignment horizontal="right" vertical="center"/>
    </xf>
    <xf numFmtId="0" fontId="16" fillId="4" borderId="5" xfId="0" applyFont="1" applyFill="1" applyBorder="1" applyAlignment="1">
      <alignment horizontal="right" vertical="center"/>
    </xf>
    <xf numFmtId="0" fontId="17" fillId="4" borderId="5" xfId="0" applyFont="1" applyFill="1" applyBorder="1" applyAlignment="1">
      <alignment horizontal="right" vertical="center"/>
    </xf>
    <xf numFmtId="0" fontId="17" fillId="4" borderId="4" xfId="0" applyFont="1" applyFill="1" applyBorder="1" applyAlignment="1">
      <alignment horizontal="right" vertical="center"/>
    </xf>
    <xf numFmtId="0" fontId="16" fillId="0" borderId="11" xfId="1" applyNumberFormat="1" applyFont="1" applyFill="1" applyBorder="1" applyAlignment="1">
      <alignment horizontal="center" vertical="center"/>
    </xf>
    <xf numFmtId="0" fontId="16" fillId="0" borderId="7" xfId="1" applyNumberFormat="1" applyFont="1" applyFill="1" applyBorder="1" applyAlignment="1">
      <alignment horizontal="center" vertical="center"/>
    </xf>
    <xf numFmtId="0" fontId="16" fillId="0" borderId="3" xfId="1" applyNumberFormat="1" applyFont="1" applyFill="1" applyBorder="1" applyAlignment="1">
      <alignment horizontal="center" vertical="center"/>
    </xf>
    <xf numFmtId="0" fontId="16" fillId="0" borderId="2" xfId="1" applyNumberFormat="1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/>
    </xf>
    <xf numFmtId="0" fontId="16" fillId="0" borderId="2" xfId="0" applyNumberFormat="1" applyFont="1" applyFill="1" applyBorder="1" applyAlignment="1">
      <alignment horizontal="center" vertical="top"/>
    </xf>
    <xf numFmtId="0" fontId="16" fillId="4" borderId="3" xfId="0" applyFont="1" applyFill="1" applyBorder="1" applyAlignment="1">
      <alignment horizontal="right" vertical="center"/>
    </xf>
    <xf numFmtId="0" fontId="22" fillId="4" borderId="2" xfId="0" applyFont="1" applyFill="1" applyBorder="1" applyAlignment="1">
      <alignment horizontal="right" vertical="center"/>
    </xf>
    <xf numFmtId="0" fontId="22" fillId="4" borderId="1" xfId="0" applyFont="1" applyFill="1" applyBorder="1" applyAlignment="1">
      <alignment horizontal="right" vertical="center"/>
    </xf>
    <xf numFmtId="0" fontId="16" fillId="4" borderId="10" xfId="0" applyFont="1" applyFill="1" applyBorder="1" applyAlignment="1">
      <alignment horizontal="right" vertical="center"/>
    </xf>
    <xf numFmtId="0" fontId="0" fillId="4" borderId="0" xfId="0" applyFont="1" applyFill="1" applyAlignment="1">
      <alignment horizontal="right" vertical="center"/>
    </xf>
    <xf numFmtId="0" fontId="0" fillId="4" borderId="9" xfId="0" applyFont="1" applyFill="1" applyBorder="1" applyAlignment="1">
      <alignment horizontal="right" vertical="center"/>
    </xf>
    <xf numFmtId="0" fontId="16" fillId="5" borderId="3" xfId="0" applyFont="1" applyFill="1" applyBorder="1" applyAlignment="1">
      <alignment horizontal="right" vertical="center"/>
    </xf>
    <xf numFmtId="0" fontId="17" fillId="5" borderId="0" xfId="0" applyFont="1" applyFill="1" applyBorder="1" applyAlignment="1">
      <alignment horizontal="right" vertical="center"/>
    </xf>
    <xf numFmtId="0" fontId="17" fillId="5" borderId="9" xfId="0" applyFont="1" applyFill="1" applyBorder="1" applyAlignment="1">
      <alignment horizontal="right" vertical="center"/>
    </xf>
    <xf numFmtId="0" fontId="0" fillId="4" borderId="0" xfId="0" applyFont="1" applyFill="1"/>
    <xf numFmtId="0" fontId="0" fillId="4" borderId="9" xfId="0" applyFont="1" applyFill="1" applyBorder="1"/>
    <xf numFmtId="0" fontId="13" fillId="0" borderId="0" xfId="0" applyFont="1" applyAlignment="1">
      <alignment horizontal="left"/>
    </xf>
    <xf numFmtId="0" fontId="16" fillId="4" borderId="8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6" xfId="0" applyFont="1" applyFill="1" applyBorder="1" applyAlignment="1">
      <alignment horizontal="right" vertical="center"/>
    </xf>
    <xf numFmtId="0" fontId="16" fillId="5" borderId="10" xfId="0" applyFont="1" applyFill="1" applyBorder="1" applyAlignment="1">
      <alignment horizontal="right" vertical="center"/>
    </xf>
    <xf numFmtId="0" fontId="16" fillId="5" borderId="0" xfId="0" applyFont="1" applyFill="1" applyBorder="1" applyAlignment="1">
      <alignment horizontal="right" vertical="center"/>
    </xf>
    <xf numFmtId="0" fontId="16" fillId="5" borderId="9" xfId="0" applyFont="1" applyFill="1" applyBorder="1" applyAlignment="1">
      <alignment horizontal="right" vertical="center"/>
    </xf>
    <xf numFmtId="0" fontId="16" fillId="5" borderId="2" xfId="0" applyFont="1" applyFill="1" applyBorder="1" applyAlignment="1">
      <alignment horizontal="right" vertical="center"/>
    </xf>
    <xf numFmtId="0" fontId="16" fillId="5" borderId="1" xfId="0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right" vertical="center"/>
    </xf>
    <xf numFmtId="0" fontId="0" fillId="4" borderId="7" xfId="0" applyFont="1" applyFill="1" applyBorder="1" applyAlignment="1">
      <alignment horizontal="right" vertical="center"/>
    </xf>
    <xf numFmtId="0" fontId="0" fillId="4" borderId="6" xfId="0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0" fontId="16" fillId="0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16" fillId="6" borderId="11" xfId="0" applyFont="1" applyFill="1" applyBorder="1" applyAlignment="1">
      <alignment vertical="center"/>
    </xf>
    <xf numFmtId="0" fontId="16" fillId="6" borderId="7" xfId="0" applyFont="1" applyFill="1" applyBorder="1" applyAlignment="1"/>
    <xf numFmtId="0" fontId="16" fillId="6" borderId="10" xfId="0" applyFont="1" applyFill="1" applyBorder="1" applyAlignment="1"/>
    <xf numFmtId="0" fontId="16" fillId="6" borderId="0" xfId="0" applyFont="1" applyFill="1" applyBorder="1" applyAlignment="1"/>
    <xf numFmtId="0" fontId="16" fillId="6" borderId="3" xfId="0" applyFont="1" applyFill="1" applyBorder="1" applyAlignment="1"/>
    <xf numFmtId="0" fontId="16" fillId="6" borderId="2" xfId="0" applyFont="1" applyFill="1" applyBorder="1" applyAlignment="1"/>
    <xf numFmtId="0" fontId="16" fillId="0" borderId="8" xfId="1" applyNumberFormat="1" applyFont="1" applyFill="1" applyBorder="1" applyAlignment="1">
      <alignment horizontal="center" vertical="center"/>
    </xf>
    <xf numFmtId="0" fontId="16" fillId="0" borderId="5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6" fillId="0" borderId="6" xfId="1" applyNumberFormat="1" applyFont="1" applyFill="1" applyBorder="1" applyAlignment="1">
      <alignment horizontal="center" vertical="center"/>
    </xf>
    <xf numFmtId="0" fontId="16" fillId="0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75251</xdr:colOff>
      <xdr:row>57</xdr:row>
      <xdr:rowOff>374604</xdr:rowOff>
    </xdr:from>
    <xdr:to>
      <xdr:col>13</xdr:col>
      <xdr:colOff>220861</xdr:colOff>
      <xdr:row>69</xdr:row>
      <xdr:rowOff>33748</xdr:rowOff>
    </xdr:to>
    <xdr:sp macro="" textlink="">
      <xdr:nvSpPr>
        <xdr:cNvPr id="2" name="TextBox 1"/>
        <xdr:cNvSpPr txBox="1"/>
      </xdr:nvSpPr>
      <xdr:spPr>
        <a:xfrm>
          <a:off x="684851" y="9394779"/>
          <a:ext cx="7460810" cy="18117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Includes electricity generated by the user (autoproduction) unless stated otherwise.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(b) Provisional data.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(c) Data from EU reference scenario and ELIA studies.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(d) 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 2030 and 2040, evaluation from </a:t>
          </a:r>
          <a:r>
            <a:rPr lang="en-US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Terna-Snam scenarios, 2019</a:t>
          </a:r>
          <a:r>
            <a:rPr lang="en-US" sz="8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n-GB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* Secretariat estimate; N/A Not available.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13</xdr:col>
      <xdr:colOff>446876</xdr:colOff>
      <xdr:row>57</xdr:row>
      <xdr:rowOff>340207</xdr:rowOff>
    </xdr:from>
    <xdr:to>
      <xdr:col>22</xdr:col>
      <xdr:colOff>510105</xdr:colOff>
      <xdr:row>69</xdr:row>
      <xdr:rowOff>35674</xdr:rowOff>
    </xdr:to>
    <xdr:sp macro="" textlink="">
      <xdr:nvSpPr>
        <xdr:cNvPr id="3" name="TextBox 2"/>
        <xdr:cNvSpPr txBox="1"/>
      </xdr:nvSpPr>
      <xdr:spPr>
        <a:xfrm>
          <a:off x="8371676" y="9388957"/>
          <a:ext cx="5549629" cy="18195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Y compris, sauf indication contraire, l’électricité produite par le consommateur (autoproduction).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Données provisoires. </a:t>
          </a:r>
        </a:p>
        <a:p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(c) Données issues du scénario de référence de l’UE et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études ELIA.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(d) Pour 2030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et 2040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évaluation de Terna-Snam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2019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Estimation du Secrétariat ; N/A Non disponible. </a:t>
          </a:r>
        </a:p>
        <a:p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3"/>
  <sheetViews>
    <sheetView tabSelected="1" zoomScale="55" zoomScaleNormal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S17" sqref="S17"/>
    </sheetView>
  </sheetViews>
  <sheetFormatPr defaultRowHeight="14.25"/>
  <cols>
    <col min="1" max="1" width="2.28515625" style="3" customWidth="1"/>
    <col min="2" max="2" width="22.5703125" style="5" customWidth="1"/>
    <col min="3" max="3" width="0.28515625" style="5" hidden="1" customWidth="1"/>
    <col min="4" max="4" width="9.28515625" style="8" customWidth="1"/>
    <col min="5" max="5" width="3.28515625" style="7" customWidth="1"/>
    <col min="6" max="6" width="8.7109375" style="5" customWidth="1"/>
    <col min="7" max="7" width="3.140625" style="5" customWidth="1"/>
    <col min="8" max="8" width="5.85546875" style="5" bestFit="1" customWidth="1"/>
    <col min="9" max="9" width="8.7109375" style="5" customWidth="1"/>
    <col min="10" max="10" width="3.28515625" style="7" customWidth="1"/>
    <col min="11" max="11" width="8.7109375" style="5" customWidth="1"/>
    <col min="12" max="12" width="3.140625" style="6" customWidth="1"/>
    <col min="13" max="13" width="6.85546875" style="5" customWidth="1"/>
    <col min="14" max="14" width="13.85546875" style="4" customWidth="1"/>
    <col min="15" max="15" width="15.5703125" style="4" customWidth="1"/>
    <col min="16" max="16" width="15.85546875" style="4" customWidth="1"/>
    <col min="17" max="17" width="14.140625" style="2" customWidth="1"/>
    <col min="18" max="18" width="13.140625" style="3" customWidth="1"/>
    <col min="19" max="19" width="13.5703125" style="2" customWidth="1"/>
    <col min="20" max="20" width="11.140625" style="2" customWidth="1"/>
    <col min="21" max="21" width="13.5703125" style="1" customWidth="1"/>
    <col min="22" max="22" width="13.42578125" customWidth="1"/>
    <col min="23" max="23" width="11.85546875" customWidth="1"/>
    <col min="24" max="24" width="12" customWidth="1"/>
    <col min="25" max="25" width="13" customWidth="1"/>
    <col min="26" max="26" width="11.85546875" customWidth="1"/>
    <col min="27" max="27" width="10.7109375" customWidth="1"/>
    <col min="28" max="28" width="12.85546875" customWidth="1"/>
    <col min="29" max="29" width="6.42578125" customWidth="1"/>
    <col min="31" max="31" width="4.28515625" customWidth="1"/>
    <col min="32" max="32" width="5.7109375" customWidth="1"/>
    <col min="33" max="33" width="5.42578125" customWidth="1"/>
  </cols>
  <sheetData>
    <row r="1" spans="1:33" s="271" customFormat="1" ht="17.100000000000001" customHeight="1">
      <c r="A1" s="280" t="s">
        <v>201</v>
      </c>
      <c r="B1" s="280"/>
      <c r="C1" s="280"/>
      <c r="D1" s="279"/>
      <c r="E1" s="278"/>
      <c r="F1" s="277"/>
      <c r="G1" s="277"/>
      <c r="H1" s="277"/>
      <c r="I1" s="277"/>
      <c r="J1" s="278"/>
      <c r="K1" s="277"/>
      <c r="L1" s="276"/>
      <c r="M1" s="277"/>
      <c r="N1" s="276"/>
      <c r="O1" s="276"/>
      <c r="P1" s="276"/>
      <c r="Q1" s="274"/>
      <c r="R1" s="275"/>
      <c r="S1" s="274"/>
      <c r="T1" s="274"/>
      <c r="V1" s="273"/>
      <c r="AG1" s="272" t="s">
        <v>200</v>
      </c>
    </row>
    <row r="2" spans="1:33" s="248" customFormat="1" ht="17.100000000000001" customHeight="1">
      <c r="A2" s="270" t="s">
        <v>199</v>
      </c>
      <c r="B2" s="270"/>
      <c r="C2" s="270"/>
      <c r="D2" s="270"/>
      <c r="E2" s="269"/>
      <c r="F2" s="268"/>
      <c r="G2" s="268"/>
      <c r="H2" s="268"/>
      <c r="I2" s="268"/>
      <c r="J2" s="269"/>
      <c r="K2" s="268"/>
      <c r="L2" s="268"/>
      <c r="M2" s="268"/>
      <c r="N2" s="267"/>
      <c r="O2" s="267"/>
      <c r="P2" s="267"/>
      <c r="Q2" s="266"/>
      <c r="R2" s="266"/>
      <c r="S2" s="266"/>
      <c r="T2" s="266"/>
      <c r="V2" s="265"/>
      <c r="W2" s="264"/>
      <c r="AG2" s="263" t="s">
        <v>198</v>
      </c>
    </row>
    <row r="3" spans="1:33" s="244" customFormat="1" ht="27" customHeight="1">
      <c r="A3" s="262"/>
      <c r="B3" s="262"/>
      <c r="C3" s="260"/>
      <c r="D3" s="260"/>
      <c r="E3" s="261"/>
      <c r="F3" s="260"/>
      <c r="G3" s="260"/>
      <c r="H3" s="260"/>
      <c r="I3" s="260"/>
      <c r="J3" s="261"/>
      <c r="K3" s="260"/>
      <c r="L3" s="260"/>
      <c r="M3" s="260"/>
      <c r="N3" s="260"/>
      <c r="O3" s="260"/>
      <c r="P3" s="260"/>
      <c r="Q3" s="260"/>
      <c r="R3" s="260"/>
      <c r="S3" s="260"/>
      <c r="T3" s="260"/>
      <c r="V3" s="254"/>
      <c r="W3" s="254"/>
      <c r="AG3" s="260"/>
    </row>
    <row r="4" spans="1:33" s="244" customFormat="1" ht="15" customHeight="1">
      <c r="A4" s="259" t="s">
        <v>197</v>
      </c>
      <c r="B4" s="259"/>
      <c r="C4" s="256"/>
      <c r="D4" s="258"/>
      <c r="E4" s="256"/>
      <c r="F4" s="256"/>
      <c r="G4" s="256"/>
      <c r="H4" s="256"/>
      <c r="I4" s="256"/>
      <c r="J4" s="256"/>
      <c r="K4" s="256"/>
      <c r="L4" s="257"/>
      <c r="M4" s="256"/>
      <c r="N4" s="257"/>
      <c r="O4" s="257"/>
      <c r="P4" s="257"/>
      <c r="Q4" s="255"/>
      <c r="R4" s="256"/>
      <c r="S4" s="255"/>
      <c r="T4" s="255"/>
      <c r="V4" s="254"/>
      <c r="W4" s="254"/>
      <c r="AG4" s="253" t="s">
        <v>196</v>
      </c>
    </row>
    <row r="5" spans="1:33" s="248" customFormat="1" ht="27" customHeight="1">
      <c r="A5" s="347" t="s">
        <v>195</v>
      </c>
      <c r="B5" s="348"/>
      <c r="C5" s="252"/>
      <c r="D5" s="353">
        <v>2018</v>
      </c>
      <c r="E5" s="354"/>
      <c r="F5" s="354"/>
      <c r="G5" s="354"/>
      <c r="H5" s="354"/>
      <c r="I5" s="353">
        <v>2019</v>
      </c>
      <c r="J5" s="354"/>
      <c r="K5" s="354"/>
      <c r="L5" s="354"/>
      <c r="M5" s="355"/>
      <c r="N5" s="322">
        <v>2020</v>
      </c>
      <c r="O5" s="340"/>
      <c r="P5" s="324"/>
      <c r="Q5" s="341">
        <v>2025</v>
      </c>
      <c r="R5" s="342"/>
      <c r="S5" s="343"/>
      <c r="T5" s="341">
        <v>2030</v>
      </c>
      <c r="U5" s="342"/>
      <c r="V5" s="343"/>
      <c r="W5" s="322">
        <v>2035</v>
      </c>
      <c r="X5" s="340"/>
      <c r="Y5" s="324"/>
      <c r="Z5" s="322">
        <v>2040</v>
      </c>
      <c r="AA5" s="340"/>
      <c r="AB5" s="324"/>
      <c r="AC5" s="326" t="s">
        <v>194</v>
      </c>
      <c r="AD5" s="327"/>
      <c r="AE5" s="327"/>
      <c r="AF5" s="327"/>
      <c r="AG5" s="328"/>
    </row>
    <row r="6" spans="1:33" s="248" customFormat="1" ht="18.95" customHeight="1">
      <c r="A6" s="349"/>
      <c r="B6" s="350"/>
      <c r="C6" s="251"/>
      <c r="D6" s="302" t="s">
        <v>193</v>
      </c>
      <c r="E6" s="303"/>
      <c r="F6" s="306" t="s">
        <v>192</v>
      </c>
      <c r="G6" s="306"/>
      <c r="H6" s="303" t="s">
        <v>191</v>
      </c>
      <c r="I6" s="302" t="s">
        <v>193</v>
      </c>
      <c r="J6" s="303"/>
      <c r="K6" s="306" t="s">
        <v>192</v>
      </c>
      <c r="L6" s="306"/>
      <c r="M6" s="356" t="s">
        <v>191</v>
      </c>
      <c r="N6" s="322" t="s">
        <v>193</v>
      </c>
      <c r="O6" s="249" t="s">
        <v>192</v>
      </c>
      <c r="P6" s="324" t="s">
        <v>191</v>
      </c>
      <c r="Q6" s="322" t="s">
        <v>193</v>
      </c>
      <c r="R6" s="249" t="s">
        <v>192</v>
      </c>
      <c r="S6" s="324" t="s">
        <v>191</v>
      </c>
      <c r="T6" s="344" t="s">
        <v>193</v>
      </c>
      <c r="U6" s="250" t="s">
        <v>192</v>
      </c>
      <c r="V6" s="345" t="s">
        <v>191</v>
      </c>
      <c r="W6" s="322" t="s">
        <v>193</v>
      </c>
      <c r="X6" s="249" t="s">
        <v>192</v>
      </c>
      <c r="Y6" s="324" t="s">
        <v>191</v>
      </c>
      <c r="Z6" s="322" t="s">
        <v>193</v>
      </c>
      <c r="AA6" s="249" t="s">
        <v>192</v>
      </c>
      <c r="AB6" s="324" t="s">
        <v>191</v>
      </c>
      <c r="AC6" s="329"/>
      <c r="AD6" s="330"/>
      <c r="AE6" s="330"/>
      <c r="AF6" s="330"/>
      <c r="AG6" s="331"/>
    </row>
    <row r="7" spans="1:33" s="244" customFormat="1" ht="14.25" customHeight="1">
      <c r="A7" s="351"/>
      <c r="B7" s="352"/>
      <c r="C7" s="247"/>
      <c r="D7" s="304"/>
      <c r="E7" s="305"/>
      <c r="F7" s="307" t="s">
        <v>190</v>
      </c>
      <c r="G7" s="307"/>
      <c r="H7" s="305"/>
      <c r="I7" s="304"/>
      <c r="J7" s="305"/>
      <c r="K7" s="307" t="s">
        <v>190</v>
      </c>
      <c r="L7" s="307"/>
      <c r="M7" s="357"/>
      <c r="N7" s="344"/>
      <c r="O7" s="246" t="s">
        <v>190</v>
      </c>
      <c r="P7" s="345"/>
      <c r="Q7" s="344"/>
      <c r="R7" s="246" t="s">
        <v>190</v>
      </c>
      <c r="S7" s="345"/>
      <c r="T7" s="323"/>
      <c r="U7" s="245" t="s">
        <v>190</v>
      </c>
      <c r="V7" s="325"/>
      <c r="W7" s="323"/>
      <c r="X7" s="245" t="s">
        <v>190</v>
      </c>
      <c r="Y7" s="325"/>
      <c r="Z7" s="323"/>
      <c r="AA7" s="245" t="s">
        <v>190</v>
      </c>
      <c r="AB7" s="325"/>
      <c r="AC7" s="314"/>
      <c r="AD7" s="332"/>
      <c r="AE7" s="332"/>
      <c r="AF7" s="332"/>
      <c r="AG7" s="333"/>
    </row>
    <row r="8" spans="1:33" s="145" customFormat="1" ht="14.25" customHeight="1">
      <c r="A8" s="290" t="s">
        <v>189</v>
      </c>
      <c r="B8" s="282"/>
      <c r="C8" s="163"/>
      <c r="D8" s="243">
        <f>D9+D14</f>
        <v>1377.7397999999998</v>
      </c>
      <c r="E8" s="161"/>
      <c r="F8" s="204">
        <f>F9+F14</f>
        <v>115.3849</v>
      </c>
      <c r="G8" s="242"/>
      <c r="H8" s="160">
        <f t="shared" ref="H8:H13" si="0">F8/D8*100</f>
        <v>8.3749413350764783</v>
      </c>
      <c r="I8" s="205">
        <f>I9+I14</f>
        <v>1384.5457999999999</v>
      </c>
      <c r="J8" s="161"/>
      <c r="K8" s="204">
        <f>K9+K14</f>
        <v>115.3849</v>
      </c>
      <c r="L8" s="242"/>
      <c r="M8" s="158">
        <f t="shared" ref="M8:M13" si="1">K8/I8*100</f>
        <v>8.3337727072661671</v>
      </c>
      <c r="N8" s="238"/>
      <c r="O8" s="241"/>
      <c r="P8" s="87"/>
      <c r="Q8" s="237"/>
      <c r="R8" s="84"/>
      <c r="S8" s="83"/>
      <c r="T8" s="240"/>
      <c r="U8" s="239"/>
      <c r="V8" s="239"/>
      <c r="W8" s="238"/>
      <c r="X8" s="88"/>
      <c r="Y8" s="87"/>
      <c r="Z8" s="237"/>
      <c r="AA8" s="84"/>
      <c r="AB8" s="83"/>
      <c r="AC8" s="334" t="s">
        <v>188</v>
      </c>
      <c r="AD8" s="335"/>
      <c r="AE8" s="335"/>
      <c r="AF8" s="335"/>
      <c r="AG8" s="336"/>
    </row>
    <row r="9" spans="1:33" s="229" customFormat="1" ht="14.25" customHeight="1">
      <c r="A9" s="288" t="s">
        <v>21</v>
      </c>
      <c r="B9" s="289"/>
      <c r="C9" s="236"/>
      <c r="D9" s="235">
        <f>SUM(D10:D13)</f>
        <v>1354.1397999999999</v>
      </c>
      <c r="E9" s="200"/>
      <c r="F9" s="234">
        <f>SUM(F10:F13)</f>
        <v>115.3849</v>
      </c>
      <c r="G9" s="233"/>
      <c r="H9" s="143">
        <f t="shared" si="0"/>
        <v>8.520900131581687</v>
      </c>
      <c r="I9" s="235">
        <f>SUM(I10:I13)</f>
        <v>1360.9458</v>
      </c>
      <c r="J9" s="200"/>
      <c r="K9" s="234">
        <f>SUM(K10:K13)</f>
        <v>115.3849</v>
      </c>
      <c r="L9" s="233"/>
      <c r="M9" s="138">
        <f t="shared" si="1"/>
        <v>8.4782876731755241</v>
      </c>
      <c r="N9" s="134"/>
      <c r="O9" s="231"/>
      <c r="P9" s="133"/>
      <c r="Q9" s="132"/>
      <c r="R9" s="172"/>
      <c r="S9" s="130"/>
      <c r="T9" s="172"/>
      <c r="U9" s="172"/>
      <c r="V9" s="172"/>
      <c r="W9" s="232"/>
      <c r="X9" s="231"/>
      <c r="Y9" s="230"/>
      <c r="Z9" s="232"/>
      <c r="AA9" s="231"/>
      <c r="AB9" s="230"/>
      <c r="AC9" s="337" t="s">
        <v>20</v>
      </c>
      <c r="AD9" s="338"/>
      <c r="AE9" s="338"/>
      <c r="AF9" s="338"/>
      <c r="AG9" s="339"/>
    </row>
    <row r="10" spans="1:33" s="217" customFormat="1" ht="14.25" customHeight="1">
      <c r="A10" s="281" t="s">
        <v>187</v>
      </c>
      <c r="B10" s="282"/>
      <c r="C10" s="228"/>
      <c r="D10" s="227">
        <v>36.1</v>
      </c>
      <c r="E10" s="226"/>
      <c r="F10" s="225">
        <v>1.7</v>
      </c>
      <c r="G10" s="224"/>
      <c r="H10" s="223">
        <f t="shared" si="0"/>
        <v>4.7091412742382266</v>
      </c>
      <c r="I10" s="225">
        <v>36.1</v>
      </c>
      <c r="J10" s="226"/>
      <c r="K10" s="225">
        <v>1.7</v>
      </c>
      <c r="L10" s="224"/>
      <c r="M10" s="223">
        <f t="shared" si="1"/>
        <v>4.7091412742382266</v>
      </c>
      <c r="N10" s="220" t="s">
        <v>186</v>
      </c>
      <c r="O10" s="220">
        <v>1.8</v>
      </c>
      <c r="P10" s="219" t="s">
        <v>185</v>
      </c>
      <c r="Q10" s="218" t="s">
        <v>184</v>
      </c>
      <c r="R10" s="218">
        <v>1.8</v>
      </c>
      <c r="S10" s="222" t="s">
        <v>183</v>
      </c>
      <c r="T10" s="218" t="s">
        <v>182</v>
      </c>
      <c r="U10" s="218">
        <v>3.1</v>
      </c>
      <c r="V10" s="222" t="s">
        <v>181</v>
      </c>
      <c r="W10" s="221" t="s">
        <v>180</v>
      </c>
      <c r="X10" s="220" t="s">
        <v>179</v>
      </c>
      <c r="Y10" s="219" t="s">
        <v>178</v>
      </c>
      <c r="Z10" s="218" t="s">
        <v>177</v>
      </c>
      <c r="AA10" s="218" t="s">
        <v>162</v>
      </c>
      <c r="AB10" s="218" t="s">
        <v>176</v>
      </c>
      <c r="AC10" s="283" t="s">
        <v>175</v>
      </c>
      <c r="AD10" s="284"/>
      <c r="AE10" s="284"/>
      <c r="AF10" s="284"/>
      <c r="AG10" s="285"/>
    </row>
    <row r="11" spans="1:33" s="110" customFormat="1" ht="14.25" customHeight="1">
      <c r="A11" s="286" t="s">
        <v>174</v>
      </c>
      <c r="B11" s="287"/>
      <c r="C11" s="109"/>
      <c r="D11" s="106">
        <v>147.6</v>
      </c>
      <c r="E11" s="216"/>
      <c r="F11" s="107">
        <v>12.7</v>
      </c>
      <c r="G11" s="215"/>
      <c r="H11" s="107">
        <f t="shared" si="0"/>
        <v>8.6043360433604335</v>
      </c>
      <c r="I11" s="106">
        <v>148.6</v>
      </c>
      <c r="J11" s="105" t="s">
        <v>33</v>
      </c>
      <c r="K11" s="107">
        <v>12.7</v>
      </c>
      <c r="L11" s="127"/>
      <c r="M11" s="102">
        <f t="shared" si="1"/>
        <v>8.5464333781965003</v>
      </c>
      <c r="N11" s="99">
        <v>151.6</v>
      </c>
      <c r="O11" s="125">
        <v>12.7</v>
      </c>
      <c r="P11" s="100">
        <f>O11/N11*100</f>
        <v>8.3773087071240102</v>
      </c>
      <c r="Q11" s="123">
        <v>156.4</v>
      </c>
      <c r="R11" s="122">
        <v>8.5</v>
      </c>
      <c r="S11" s="100">
        <f>R11/Q11*100</f>
        <v>5.4347826086956523</v>
      </c>
      <c r="T11" s="122">
        <v>166.6</v>
      </c>
      <c r="U11" s="122">
        <v>10.199999999999999</v>
      </c>
      <c r="V11" s="100">
        <f>U11/T11*100</f>
        <v>6.1224489795918364</v>
      </c>
      <c r="W11" s="99">
        <v>170.6</v>
      </c>
      <c r="X11" s="125">
        <v>11.1</v>
      </c>
      <c r="Y11" s="100">
        <f>X11/W11*100</f>
        <v>6.5064478311840563</v>
      </c>
      <c r="Z11" s="123">
        <v>171.9</v>
      </c>
      <c r="AA11" s="122">
        <v>11.1</v>
      </c>
      <c r="AB11" s="100">
        <f>AA11/Z11*100</f>
        <v>6.4572425828970328</v>
      </c>
      <c r="AC11" s="283" t="s">
        <v>174</v>
      </c>
      <c r="AD11" s="315"/>
      <c r="AE11" s="315"/>
      <c r="AF11" s="315"/>
      <c r="AG11" s="316"/>
    </row>
    <row r="12" spans="1:33" s="110" customFormat="1" ht="14.25" customHeight="1">
      <c r="A12" s="286" t="s">
        <v>173</v>
      </c>
      <c r="B12" s="287"/>
      <c r="C12" s="109"/>
      <c r="D12" s="111">
        <v>75.7</v>
      </c>
      <c r="E12" s="108"/>
      <c r="F12" s="107">
        <v>1.552</v>
      </c>
      <c r="G12" s="164"/>
      <c r="H12" s="107">
        <f t="shared" si="0"/>
        <v>2.050198150594452</v>
      </c>
      <c r="I12" s="111">
        <v>75.7</v>
      </c>
      <c r="J12" s="105"/>
      <c r="K12" s="107">
        <v>1.552</v>
      </c>
      <c r="L12" s="127"/>
      <c r="M12" s="102">
        <f t="shared" si="1"/>
        <v>2.050198150594452</v>
      </c>
      <c r="N12" s="98" t="s">
        <v>11</v>
      </c>
      <c r="O12" s="128">
        <v>1.552</v>
      </c>
      <c r="P12" s="97" t="s">
        <v>11</v>
      </c>
      <c r="Q12" s="98" t="s">
        <v>11</v>
      </c>
      <c r="R12" s="128">
        <v>1.552</v>
      </c>
      <c r="S12" s="97" t="s">
        <v>11</v>
      </c>
      <c r="T12" s="98" t="s">
        <v>11</v>
      </c>
      <c r="U12" s="128">
        <v>1.552</v>
      </c>
      <c r="V12" s="97" t="s">
        <v>11</v>
      </c>
      <c r="W12" s="98" t="s">
        <v>11</v>
      </c>
      <c r="X12" s="128">
        <v>1.552</v>
      </c>
      <c r="Y12" s="97" t="s">
        <v>11</v>
      </c>
      <c r="Z12" s="98" t="s">
        <v>11</v>
      </c>
      <c r="AA12" s="128">
        <v>1.552</v>
      </c>
      <c r="AB12" s="97" t="s">
        <v>11</v>
      </c>
      <c r="AC12" s="283" t="s">
        <v>172</v>
      </c>
      <c r="AD12" s="315"/>
      <c r="AE12" s="315"/>
      <c r="AF12" s="315"/>
      <c r="AG12" s="316"/>
    </row>
    <row r="13" spans="1:33" s="110" customFormat="1" ht="14.25" customHeight="1">
      <c r="A13" s="286" t="s">
        <v>171</v>
      </c>
      <c r="B13" s="287"/>
      <c r="C13" s="109"/>
      <c r="D13" s="111">
        <v>1094.7398000000001</v>
      </c>
      <c r="E13" s="105"/>
      <c r="F13" s="107">
        <v>99.432900000000004</v>
      </c>
      <c r="G13" s="127"/>
      <c r="H13" s="107">
        <f t="shared" si="0"/>
        <v>9.0827884397735428</v>
      </c>
      <c r="I13" s="111">
        <v>1100.5458000000001</v>
      </c>
      <c r="J13" s="105" t="s">
        <v>33</v>
      </c>
      <c r="K13" s="107">
        <v>99.432900000000004</v>
      </c>
      <c r="L13" s="127" t="s">
        <v>33</v>
      </c>
      <c r="M13" s="102">
        <f t="shared" si="1"/>
        <v>9.0348716064338248</v>
      </c>
      <c r="N13" s="169">
        <v>1128.96</v>
      </c>
      <c r="O13" s="101">
        <v>96.501499999999993</v>
      </c>
      <c r="P13" s="100">
        <f>O13/N13*100</f>
        <v>8.5478227749433096</v>
      </c>
      <c r="Q13" s="123" t="s">
        <v>170</v>
      </c>
      <c r="R13" s="122" t="s">
        <v>169</v>
      </c>
      <c r="S13" s="121" t="s">
        <v>168</v>
      </c>
      <c r="T13" s="122" t="s">
        <v>167</v>
      </c>
      <c r="U13" s="122" t="s">
        <v>166</v>
      </c>
      <c r="V13" s="122" t="s">
        <v>165</v>
      </c>
      <c r="W13" s="99" t="s">
        <v>164</v>
      </c>
      <c r="X13" s="125" t="s">
        <v>163</v>
      </c>
      <c r="Y13" s="124" t="s">
        <v>162</v>
      </c>
      <c r="Z13" s="123" t="s">
        <v>161</v>
      </c>
      <c r="AA13" s="122" t="s">
        <v>160</v>
      </c>
      <c r="AB13" s="121" t="s">
        <v>159</v>
      </c>
      <c r="AC13" s="283" t="s">
        <v>158</v>
      </c>
      <c r="AD13" s="315"/>
      <c r="AE13" s="315"/>
      <c r="AF13" s="315"/>
      <c r="AG13" s="316"/>
    </row>
    <row r="14" spans="1:33" s="212" customFormat="1" ht="14.25" customHeight="1">
      <c r="A14" s="288" t="s">
        <v>15</v>
      </c>
      <c r="B14" s="289"/>
      <c r="C14" s="192"/>
      <c r="D14" s="142">
        <v>23.6</v>
      </c>
      <c r="E14" s="140"/>
      <c r="F14" s="140">
        <v>0</v>
      </c>
      <c r="G14" s="140"/>
      <c r="H14" s="140">
        <v>0</v>
      </c>
      <c r="I14" s="142">
        <v>23.6</v>
      </c>
      <c r="J14" s="140"/>
      <c r="K14" s="140">
        <v>0</v>
      </c>
      <c r="L14" s="214"/>
      <c r="M14" s="213">
        <v>0</v>
      </c>
      <c r="N14" s="135"/>
      <c r="O14" s="134"/>
      <c r="P14" s="133"/>
      <c r="Q14" s="132"/>
      <c r="R14" s="131"/>
      <c r="S14" s="130"/>
      <c r="T14" s="131"/>
      <c r="U14" s="131"/>
      <c r="V14" s="131"/>
      <c r="W14" s="135"/>
      <c r="X14" s="134"/>
      <c r="Y14" s="133"/>
      <c r="Z14" s="132"/>
      <c r="AA14" s="131"/>
      <c r="AB14" s="130"/>
      <c r="AC14" s="283" t="s">
        <v>14</v>
      </c>
      <c r="AD14" s="315"/>
      <c r="AE14" s="315"/>
      <c r="AF14" s="315"/>
      <c r="AG14" s="316"/>
    </row>
    <row r="15" spans="1:33" s="110" customFormat="1" ht="14.25" customHeight="1">
      <c r="A15" s="286" t="s">
        <v>157</v>
      </c>
      <c r="B15" s="287"/>
      <c r="C15" s="211"/>
      <c r="D15" s="210">
        <v>23.6</v>
      </c>
      <c r="E15" s="209"/>
      <c r="F15" s="209">
        <v>0</v>
      </c>
      <c r="G15" s="209"/>
      <c r="H15" s="209">
        <v>0</v>
      </c>
      <c r="I15" s="210">
        <v>23.59</v>
      </c>
      <c r="J15" s="209" t="s">
        <v>12</v>
      </c>
      <c r="K15" s="209">
        <v>0</v>
      </c>
      <c r="L15" s="208"/>
      <c r="M15" s="207">
        <v>0</v>
      </c>
      <c r="N15" s="99">
        <v>26.2</v>
      </c>
      <c r="O15" s="101">
        <v>0</v>
      </c>
      <c r="P15" s="100">
        <v>0</v>
      </c>
      <c r="Q15" s="178" t="s">
        <v>156</v>
      </c>
      <c r="R15" s="98">
        <v>0</v>
      </c>
      <c r="S15" s="97">
        <v>0</v>
      </c>
      <c r="T15" s="122" t="s">
        <v>155</v>
      </c>
      <c r="U15" s="98">
        <v>0</v>
      </c>
      <c r="V15" s="98">
        <v>0</v>
      </c>
      <c r="W15" s="99" t="s">
        <v>154</v>
      </c>
      <c r="X15" s="101">
        <v>0</v>
      </c>
      <c r="Y15" s="100">
        <v>0</v>
      </c>
      <c r="Z15" s="123" t="s">
        <v>153</v>
      </c>
      <c r="AA15" s="98">
        <v>0</v>
      </c>
      <c r="AB15" s="97">
        <v>0</v>
      </c>
      <c r="AC15" s="283" t="s">
        <v>152</v>
      </c>
      <c r="AD15" s="315"/>
      <c r="AE15" s="315"/>
      <c r="AF15" s="315"/>
      <c r="AG15" s="316"/>
    </row>
    <row r="16" spans="1:33" s="202" customFormat="1" ht="14.25" customHeight="1">
      <c r="A16" s="291" t="s">
        <v>151</v>
      </c>
      <c r="B16" s="287"/>
      <c r="C16" s="206"/>
      <c r="D16" s="205">
        <f>D17+D33</f>
        <v>1396.4859999999999</v>
      </c>
      <c r="E16" s="161"/>
      <c r="F16" s="204">
        <f>F17+F33</f>
        <v>148.459</v>
      </c>
      <c r="G16" s="159"/>
      <c r="H16" s="204">
        <f t="shared" ref="H16:H33" si="2">F16/D16*100</f>
        <v>10.630897839290906</v>
      </c>
      <c r="I16" s="205">
        <f>I17+I33</f>
        <v>1411.731</v>
      </c>
      <c r="J16" s="161"/>
      <c r="K16" s="204">
        <f>K17+K33</f>
        <v>148.05899999999997</v>
      </c>
      <c r="L16" s="159"/>
      <c r="M16" s="203">
        <f t="shared" ref="M16:M33" si="3">K16/I16*100</f>
        <v>10.487762895339124</v>
      </c>
      <c r="N16" s="157"/>
      <c r="O16" s="156"/>
      <c r="P16" s="155"/>
      <c r="Q16" s="154"/>
      <c r="R16" s="152"/>
      <c r="S16" s="153"/>
      <c r="T16" s="152"/>
      <c r="U16" s="152"/>
      <c r="V16" s="152"/>
      <c r="W16" s="157"/>
      <c r="X16" s="156"/>
      <c r="Y16" s="155"/>
      <c r="Z16" s="154"/>
      <c r="AA16" s="152" t="s">
        <v>150</v>
      </c>
      <c r="AB16" s="153"/>
      <c r="AC16" s="311" t="s">
        <v>149</v>
      </c>
      <c r="AD16" s="317"/>
      <c r="AE16" s="317"/>
      <c r="AF16" s="317"/>
      <c r="AG16" s="318"/>
    </row>
    <row r="17" spans="1:33" s="129" customFormat="1" ht="14.25" customHeight="1">
      <c r="A17" s="288" t="s">
        <v>21</v>
      </c>
      <c r="B17" s="289"/>
      <c r="C17" s="144"/>
      <c r="D17" s="201">
        <f>SUM(D18:D32)</f>
        <v>993.41599999999994</v>
      </c>
      <c r="E17" s="141"/>
      <c r="F17" s="200">
        <f>SUM(F18:F32)</f>
        <v>148.459</v>
      </c>
      <c r="G17" s="139"/>
      <c r="H17" s="143">
        <f t="shared" si="2"/>
        <v>14.944293226603961</v>
      </c>
      <c r="I17" s="201">
        <f>SUM(I18:I32)</f>
        <v>1000.62</v>
      </c>
      <c r="J17" s="141"/>
      <c r="K17" s="200">
        <f>SUM(K18:K32)</f>
        <v>148.05899999999997</v>
      </c>
      <c r="L17" s="139"/>
      <c r="M17" s="138">
        <f t="shared" si="3"/>
        <v>14.796726029861482</v>
      </c>
      <c r="N17" s="135"/>
      <c r="O17" s="137"/>
      <c r="P17" s="133"/>
      <c r="Q17" s="132"/>
      <c r="R17" s="136"/>
      <c r="S17" s="130"/>
      <c r="T17" s="131"/>
      <c r="U17" s="136"/>
      <c r="V17" s="131"/>
      <c r="W17" s="135"/>
      <c r="X17" s="137"/>
      <c r="Y17" s="133"/>
      <c r="Z17" s="132"/>
      <c r="AA17" s="136"/>
      <c r="AB17" s="130"/>
      <c r="AC17" s="314" t="s">
        <v>20</v>
      </c>
      <c r="AD17" s="297"/>
      <c r="AE17" s="297"/>
      <c r="AF17" s="297"/>
      <c r="AG17" s="298"/>
    </row>
    <row r="18" spans="1:33" s="110" customFormat="1" ht="17.25" customHeight="1">
      <c r="A18" s="286" t="s">
        <v>148</v>
      </c>
      <c r="B18" s="292"/>
      <c r="C18" s="109"/>
      <c r="D18" s="111">
        <v>23</v>
      </c>
      <c r="E18" s="199"/>
      <c r="F18" s="107">
        <v>6</v>
      </c>
      <c r="G18" s="195"/>
      <c r="H18" s="107">
        <f t="shared" si="2"/>
        <v>26.086956521739129</v>
      </c>
      <c r="I18" s="111">
        <v>24</v>
      </c>
      <c r="J18" s="105" t="s">
        <v>33</v>
      </c>
      <c r="K18" s="107">
        <v>6</v>
      </c>
      <c r="L18" s="198"/>
      <c r="M18" s="102">
        <f t="shared" si="3"/>
        <v>25</v>
      </c>
      <c r="N18" s="178">
        <v>25</v>
      </c>
      <c r="O18" s="197">
        <v>6</v>
      </c>
      <c r="P18" s="126">
        <f>O18/N18*100</f>
        <v>24</v>
      </c>
      <c r="Q18" s="123" t="s">
        <v>145</v>
      </c>
      <c r="R18" s="197" t="s">
        <v>147</v>
      </c>
      <c r="S18" s="121" t="s">
        <v>146</v>
      </c>
      <c r="T18" s="122" t="s">
        <v>145</v>
      </c>
      <c r="U18" s="98">
        <v>0</v>
      </c>
      <c r="V18" s="122">
        <v>0</v>
      </c>
      <c r="W18" s="169" t="s">
        <v>144</v>
      </c>
      <c r="X18" s="101">
        <v>0</v>
      </c>
      <c r="Y18" s="100">
        <v>0</v>
      </c>
      <c r="Z18" s="123" t="s">
        <v>143</v>
      </c>
      <c r="AA18" s="98">
        <v>0</v>
      </c>
      <c r="AB18" s="97">
        <v>0</v>
      </c>
      <c r="AC18" s="283" t="s">
        <v>142</v>
      </c>
      <c r="AD18" s="284"/>
      <c r="AE18" s="284"/>
      <c r="AF18" s="284"/>
      <c r="AG18" s="285"/>
    </row>
    <row r="19" spans="1:33" s="110" customFormat="1" ht="16.5" customHeight="1">
      <c r="A19" s="286" t="s">
        <v>141</v>
      </c>
      <c r="B19" s="287"/>
      <c r="C19" s="109"/>
      <c r="D19" s="111">
        <v>22.27</v>
      </c>
      <c r="E19" s="196"/>
      <c r="F19" s="107">
        <v>3.9</v>
      </c>
      <c r="G19" s="195"/>
      <c r="H19" s="107">
        <f t="shared" si="2"/>
        <v>17.512348450830714</v>
      </c>
      <c r="I19" s="111">
        <v>21.97</v>
      </c>
      <c r="J19" s="105"/>
      <c r="K19" s="107">
        <v>3.9</v>
      </c>
      <c r="L19" s="127"/>
      <c r="M19" s="194">
        <f t="shared" si="3"/>
        <v>17.751479289940832</v>
      </c>
      <c r="N19" s="169">
        <v>21.15</v>
      </c>
      <c r="O19" s="101">
        <v>3.9</v>
      </c>
      <c r="P19" s="126">
        <f>O19/N19*100</f>
        <v>18.439716312056738</v>
      </c>
      <c r="Q19" s="178">
        <v>21.24</v>
      </c>
      <c r="R19" s="98">
        <v>3.9</v>
      </c>
      <c r="S19" s="126">
        <f>R19/Q19*100</f>
        <v>18.361581920903955</v>
      </c>
      <c r="T19" s="98">
        <v>21.07</v>
      </c>
      <c r="U19" s="98">
        <v>3.9</v>
      </c>
      <c r="V19" s="126">
        <f>U19/T19*100</f>
        <v>18.50972947318462</v>
      </c>
      <c r="W19" s="169">
        <v>22.52</v>
      </c>
      <c r="X19" s="101">
        <v>3.9</v>
      </c>
      <c r="Y19" s="126">
        <f>X19/W19*100</f>
        <v>17.317939609236234</v>
      </c>
      <c r="Z19" s="123" t="s">
        <v>140</v>
      </c>
      <c r="AA19" s="122" t="s">
        <v>139</v>
      </c>
      <c r="AB19" s="121" t="s">
        <v>138</v>
      </c>
      <c r="AC19" s="283" t="s">
        <v>137</v>
      </c>
      <c r="AD19" s="284"/>
      <c r="AE19" s="284"/>
      <c r="AF19" s="284"/>
      <c r="AG19" s="285"/>
    </row>
    <row r="20" spans="1:33" s="110" customFormat="1" ht="14.25" customHeight="1">
      <c r="A20" s="286" t="s">
        <v>136</v>
      </c>
      <c r="B20" s="287"/>
      <c r="C20" s="109"/>
      <c r="D20" s="111">
        <v>12</v>
      </c>
      <c r="E20" s="108"/>
      <c r="F20" s="107">
        <v>2.76</v>
      </c>
      <c r="G20" s="164"/>
      <c r="H20" s="107">
        <f t="shared" si="2"/>
        <v>23</v>
      </c>
      <c r="I20" s="111">
        <v>12</v>
      </c>
      <c r="J20" s="105"/>
      <c r="K20" s="107">
        <v>2.76</v>
      </c>
      <c r="L20" s="164"/>
      <c r="M20" s="102">
        <f t="shared" si="3"/>
        <v>23</v>
      </c>
      <c r="N20" s="169">
        <v>11.2</v>
      </c>
      <c r="O20" s="101">
        <v>2.76</v>
      </c>
      <c r="P20" s="126">
        <f>O20/N20*100</f>
        <v>24.642857142857142</v>
      </c>
      <c r="Q20" s="178">
        <v>13</v>
      </c>
      <c r="R20" s="98">
        <v>4.38</v>
      </c>
      <c r="S20" s="126">
        <f>R20/Q20*100</f>
        <v>33.692307692307693</v>
      </c>
      <c r="T20" s="98">
        <v>14</v>
      </c>
      <c r="U20" s="98">
        <v>5.08</v>
      </c>
      <c r="V20" s="126">
        <f>U20/T20*100</f>
        <v>36.285714285714285</v>
      </c>
      <c r="W20" s="169">
        <v>14</v>
      </c>
      <c r="X20" s="101">
        <v>4.58</v>
      </c>
      <c r="Y20" s="126">
        <f>X20/W20*100</f>
        <v>32.714285714285715</v>
      </c>
      <c r="Z20" s="178">
        <v>13</v>
      </c>
      <c r="AA20" s="122" t="s">
        <v>135</v>
      </c>
      <c r="AB20" s="121" t="s">
        <v>134</v>
      </c>
      <c r="AC20" s="283" t="s">
        <v>133</v>
      </c>
      <c r="AD20" s="284"/>
      <c r="AE20" s="284"/>
      <c r="AF20" s="284"/>
      <c r="AG20" s="285"/>
    </row>
    <row r="21" spans="1:33" s="110" customFormat="1" ht="14.25" customHeight="1">
      <c r="A21" s="286" t="s">
        <v>132</v>
      </c>
      <c r="B21" s="287"/>
      <c r="C21" s="109"/>
      <c r="D21" s="111">
        <v>129.5</v>
      </c>
      <c r="E21" s="107"/>
      <c r="F21" s="107">
        <v>63</v>
      </c>
      <c r="G21" s="164"/>
      <c r="H21" s="107">
        <f t="shared" si="2"/>
        <v>48.648648648648653</v>
      </c>
      <c r="I21" s="111">
        <v>133.9</v>
      </c>
      <c r="J21" s="108"/>
      <c r="K21" s="107">
        <v>63</v>
      </c>
      <c r="L21" s="164"/>
      <c r="M21" s="102">
        <f t="shared" si="3"/>
        <v>47.050037341299479</v>
      </c>
      <c r="N21" s="99">
        <v>134.19999999999999</v>
      </c>
      <c r="O21" s="125">
        <v>61</v>
      </c>
      <c r="P21" s="126">
        <f>O21/N21*100</f>
        <v>45.45454545454546</v>
      </c>
      <c r="Q21" s="123" t="s">
        <v>11</v>
      </c>
      <c r="R21" s="122" t="s">
        <v>11</v>
      </c>
      <c r="S21" s="122" t="s">
        <v>11</v>
      </c>
      <c r="T21" s="123" t="s">
        <v>11</v>
      </c>
      <c r="U21" s="122" t="s">
        <v>11</v>
      </c>
      <c r="V21" s="122" t="s">
        <v>11</v>
      </c>
      <c r="W21" s="123" t="s">
        <v>11</v>
      </c>
      <c r="X21" s="122" t="s">
        <v>11</v>
      </c>
      <c r="Y21" s="122" t="s">
        <v>11</v>
      </c>
      <c r="Z21" s="123" t="s">
        <v>11</v>
      </c>
      <c r="AA21" s="122" t="s">
        <v>11</v>
      </c>
      <c r="AB21" s="122" t="s">
        <v>11</v>
      </c>
      <c r="AC21" s="283" t="s">
        <v>131</v>
      </c>
      <c r="AD21" s="284"/>
      <c r="AE21" s="284"/>
      <c r="AF21" s="284"/>
      <c r="AG21" s="285"/>
    </row>
    <row r="22" spans="1:33" s="110" customFormat="1" ht="14.25" customHeight="1">
      <c r="A22" s="286" t="s">
        <v>130</v>
      </c>
      <c r="B22" s="287"/>
      <c r="C22" s="109"/>
      <c r="D22" s="111">
        <v>221.3</v>
      </c>
      <c r="E22" s="105"/>
      <c r="F22" s="107">
        <v>9.5</v>
      </c>
      <c r="G22" s="164"/>
      <c r="H22" s="107">
        <f t="shared" si="2"/>
        <v>4.2928151830094894</v>
      </c>
      <c r="I22" s="111">
        <v>221.3</v>
      </c>
      <c r="J22" s="105"/>
      <c r="K22" s="107">
        <v>8.1</v>
      </c>
      <c r="L22" s="127"/>
      <c r="M22" s="102">
        <f t="shared" si="3"/>
        <v>3.6601897876186165</v>
      </c>
      <c r="N22" s="99" t="s">
        <v>11</v>
      </c>
      <c r="O22" s="125">
        <v>8.1</v>
      </c>
      <c r="P22" s="124" t="s">
        <v>11</v>
      </c>
      <c r="Q22" s="125" t="s">
        <v>129</v>
      </c>
      <c r="R22" s="125">
        <v>0</v>
      </c>
      <c r="S22" s="124">
        <v>0</v>
      </c>
      <c r="T22" s="125" t="s">
        <v>128</v>
      </c>
      <c r="U22" s="125">
        <v>0</v>
      </c>
      <c r="V22" s="124">
        <v>0</v>
      </c>
      <c r="W22" s="125" t="s">
        <v>127</v>
      </c>
      <c r="X22" s="101">
        <v>0</v>
      </c>
      <c r="Y22" s="100">
        <v>0</v>
      </c>
      <c r="Z22" s="123" t="s">
        <v>126</v>
      </c>
      <c r="AA22" s="101">
        <v>0</v>
      </c>
      <c r="AB22" s="100">
        <v>0</v>
      </c>
      <c r="AC22" s="283" t="s">
        <v>125</v>
      </c>
      <c r="AD22" s="284"/>
      <c r="AE22" s="284"/>
      <c r="AF22" s="284"/>
      <c r="AG22" s="285"/>
    </row>
    <row r="23" spans="1:33" s="110" customFormat="1" ht="15.75" customHeight="1">
      <c r="A23" s="286" t="s">
        <v>124</v>
      </c>
      <c r="B23" s="287"/>
      <c r="C23" s="109"/>
      <c r="D23" s="111">
        <v>8.6</v>
      </c>
      <c r="E23" s="108"/>
      <c r="F23" s="107">
        <v>1.9</v>
      </c>
      <c r="G23" s="164"/>
      <c r="H23" s="107">
        <f t="shared" si="2"/>
        <v>22.093023255813954</v>
      </c>
      <c r="I23" s="111">
        <v>9.25</v>
      </c>
      <c r="J23" s="105"/>
      <c r="K23" s="107">
        <v>1.9</v>
      </c>
      <c r="L23" s="164"/>
      <c r="M23" s="102">
        <f t="shared" si="3"/>
        <v>20.54054054054054</v>
      </c>
      <c r="N23" s="99">
        <v>9.8000000000000007</v>
      </c>
      <c r="O23" s="125">
        <v>1.9</v>
      </c>
      <c r="P23" s="126">
        <f>O23/N23*100</f>
        <v>19.387755102040813</v>
      </c>
      <c r="Q23" s="123" t="s">
        <v>123</v>
      </c>
      <c r="R23" s="98">
        <v>1.9</v>
      </c>
      <c r="S23" s="121" t="s">
        <v>122</v>
      </c>
      <c r="T23" s="122" t="s">
        <v>121</v>
      </c>
      <c r="U23" s="122">
        <v>4.3</v>
      </c>
      <c r="V23" s="122" t="s">
        <v>120</v>
      </c>
      <c r="W23" s="99" t="s">
        <v>119</v>
      </c>
      <c r="X23" s="125">
        <v>3.4</v>
      </c>
      <c r="Y23" s="124" t="s">
        <v>118</v>
      </c>
      <c r="Z23" s="123" t="s">
        <v>117</v>
      </c>
      <c r="AA23" s="122">
        <v>2.4</v>
      </c>
      <c r="AB23" s="121" t="s">
        <v>116</v>
      </c>
      <c r="AC23" s="283" t="s">
        <v>115</v>
      </c>
      <c r="AD23" s="284"/>
      <c r="AE23" s="284"/>
      <c r="AF23" s="284"/>
      <c r="AG23" s="285"/>
    </row>
    <row r="24" spans="1:33" s="110" customFormat="1" ht="14.25" customHeight="1">
      <c r="A24" s="286" t="s">
        <v>114</v>
      </c>
      <c r="B24" s="287"/>
      <c r="C24" s="109"/>
      <c r="D24" s="111">
        <v>33.4</v>
      </c>
      <c r="E24" s="107"/>
      <c r="F24" s="107">
        <v>0.5</v>
      </c>
      <c r="G24" s="179"/>
      <c r="H24" s="107">
        <f t="shared" si="2"/>
        <v>1.4970059880239521</v>
      </c>
      <c r="I24" s="111">
        <v>33</v>
      </c>
      <c r="J24" s="105" t="s">
        <v>33</v>
      </c>
      <c r="K24" s="107">
        <v>0.5</v>
      </c>
      <c r="L24" s="127"/>
      <c r="M24" s="102">
        <f t="shared" si="3"/>
        <v>1.5151515151515151</v>
      </c>
      <c r="N24" s="169">
        <v>33</v>
      </c>
      <c r="O24" s="101">
        <v>0.5</v>
      </c>
      <c r="P24" s="182">
        <f>O24/N24*100</f>
        <v>1.5151515151515151</v>
      </c>
      <c r="Q24" s="178">
        <v>51</v>
      </c>
      <c r="R24" s="98">
        <v>0.5</v>
      </c>
      <c r="S24" s="182">
        <f>R24/Q24*100</f>
        <v>0.98039215686274506</v>
      </c>
      <c r="T24" s="98">
        <v>59</v>
      </c>
      <c r="U24" s="98">
        <v>0.5</v>
      </c>
      <c r="V24" s="182">
        <f>U24/T24*100</f>
        <v>0.84745762711864403</v>
      </c>
      <c r="W24" s="178" t="s">
        <v>11</v>
      </c>
      <c r="X24" s="101">
        <v>0</v>
      </c>
      <c r="Y24" s="100">
        <v>0</v>
      </c>
      <c r="Z24" s="178" t="s">
        <v>11</v>
      </c>
      <c r="AA24" s="101">
        <v>0</v>
      </c>
      <c r="AB24" s="100">
        <v>0</v>
      </c>
      <c r="AC24" s="283" t="s">
        <v>113</v>
      </c>
      <c r="AD24" s="284"/>
      <c r="AE24" s="284"/>
      <c r="AF24" s="284"/>
      <c r="AG24" s="285"/>
    </row>
    <row r="25" spans="1:33" s="183" customFormat="1" ht="14.25" customHeight="1">
      <c r="A25" s="286" t="s">
        <v>112</v>
      </c>
      <c r="B25" s="287"/>
      <c r="C25" s="109"/>
      <c r="D25" s="106">
        <v>21</v>
      </c>
      <c r="E25" s="108" t="s">
        <v>12</v>
      </c>
      <c r="F25" s="104">
        <v>1.3</v>
      </c>
      <c r="G25" s="193"/>
      <c r="H25" s="102">
        <f t="shared" si="2"/>
        <v>6.1904761904761907</v>
      </c>
      <c r="I25" s="104">
        <v>21</v>
      </c>
      <c r="J25" s="108" t="s">
        <v>12</v>
      </c>
      <c r="K25" s="104">
        <v>1.3</v>
      </c>
      <c r="L25" s="193"/>
      <c r="M25" s="102">
        <f t="shared" si="3"/>
        <v>6.1904761904761907</v>
      </c>
      <c r="N25" s="99" t="s">
        <v>11</v>
      </c>
      <c r="O25" s="125">
        <v>1.3</v>
      </c>
      <c r="P25" s="125" t="s">
        <v>11</v>
      </c>
      <c r="Q25" s="99" t="s">
        <v>11</v>
      </c>
      <c r="R25" s="122" t="s">
        <v>111</v>
      </c>
      <c r="S25" s="125" t="s">
        <v>11</v>
      </c>
      <c r="T25" s="99" t="s">
        <v>11</v>
      </c>
      <c r="U25" s="122" t="s">
        <v>110</v>
      </c>
      <c r="V25" s="125" t="s">
        <v>11</v>
      </c>
      <c r="W25" s="99" t="s">
        <v>11</v>
      </c>
      <c r="X25" s="125" t="s">
        <v>110</v>
      </c>
      <c r="Y25" s="125" t="s">
        <v>11</v>
      </c>
      <c r="Z25" s="99" t="s">
        <v>11</v>
      </c>
      <c r="AA25" s="122" t="s">
        <v>110</v>
      </c>
      <c r="AB25" s="125" t="s">
        <v>11</v>
      </c>
      <c r="AC25" s="283" t="s">
        <v>109</v>
      </c>
      <c r="AD25" s="284"/>
      <c r="AE25" s="284"/>
      <c r="AF25" s="284"/>
      <c r="AG25" s="285"/>
    </row>
    <row r="26" spans="1:33" s="183" customFormat="1" ht="14.25" customHeight="1">
      <c r="A26" s="286" t="s">
        <v>108</v>
      </c>
      <c r="B26" s="287"/>
      <c r="C26" s="192"/>
      <c r="D26" s="191">
        <v>240</v>
      </c>
      <c r="E26" s="190" t="s">
        <v>12</v>
      </c>
      <c r="F26" s="189">
        <v>29.1</v>
      </c>
      <c r="G26" s="188"/>
      <c r="H26" s="187">
        <f t="shared" si="2"/>
        <v>12.125000000000002</v>
      </c>
      <c r="I26" s="189">
        <v>240</v>
      </c>
      <c r="J26" s="190" t="s">
        <v>12</v>
      </c>
      <c r="K26" s="189">
        <v>30.3</v>
      </c>
      <c r="L26" s="188"/>
      <c r="M26" s="187">
        <f t="shared" si="3"/>
        <v>12.625</v>
      </c>
      <c r="N26" s="186" t="s">
        <v>11</v>
      </c>
      <c r="O26" s="184">
        <v>30.9</v>
      </c>
      <c r="P26" s="184" t="s">
        <v>11</v>
      </c>
      <c r="Q26" s="186" t="s">
        <v>11</v>
      </c>
      <c r="R26" s="185">
        <v>29.8</v>
      </c>
      <c r="S26" s="184" t="s">
        <v>11</v>
      </c>
      <c r="T26" s="186" t="s">
        <v>11</v>
      </c>
      <c r="U26" s="185">
        <v>30.7</v>
      </c>
      <c r="V26" s="184" t="s">
        <v>11</v>
      </c>
      <c r="W26" s="186" t="s">
        <v>11</v>
      </c>
      <c r="X26" s="184" t="s">
        <v>107</v>
      </c>
      <c r="Y26" s="184" t="s">
        <v>11</v>
      </c>
      <c r="Z26" s="186" t="s">
        <v>11</v>
      </c>
      <c r="AA26" s="185" t="s">
        <v>11</v>
      </c>
      <c r="AB26" s="184" t="s">
        <v>11</v>
      </c>
      <c r="AC26" s="283" t="s">
        <v>106</v>
      </c>
      <c r="AD26" s="284"/>
      <c r="AE26" s="284"/>
      <c r="AF26" s="284"/>
      <c r="AG26" s="285"/>
    </row>
    <row r="27" spans="1:33" s="110" customFormat="1" ht="14.25" customHeight="1">
      <c r="A27" s="286" t="s">
        <v>105</v>
      </c>
      <c r="B27" s="287"/>
      <c r="C27" s="109"/>
      <c r="D27" s="111">
        <v>7.7279999999999998</v>
      </c>
      <c r="E27" s="108"/>
      <c r="F27" s="107">
        <v>1.8140000000000001</v>
      </c>
      <c r="G27" s="164"/>
      <c r="H27" s="107">
        <f t="shared" si="2"/>
        <v>23.473084886128365</v>
      </c>
      <c r="I27" s="106">
        <v>7.7</v>
      </c>
      <c r="J27" s="105" t="s">
        <v>12</v>
      </c>
      <c r="K27" s="107">
        <v>1.8140000000000001</v>
      </c>
      <c r="L27" s="164"/>
      <c r="M27" s="102">
        <f t="shared" si="3"/>
        <v>23.558441558441558</v>
      </c>
      <c r="N27" s="122" t="s">
        <v>11</v>
      </c>
      <c r="O27" s="128">
        <v>1.8140000000000001</v>
      </c>
      <c r="P27" s="121" t="s">
        <v>11</v>
      </c>
      <c r="Q27" s="122" t="s">
        <v>104</v>
      </c>
      <c r="R27" s="98">
        <v>2.6880000000000002</v>
      </c>
      <c r="S27" s="121" t="s">
        <v>103</v>
      </c>
      <c r="T27" s="123" t="s">
        <v>102</v>
      </c>
      <c r="U27" s="122">
        <v>2.7</v>
      </c>
      <c r="V27" s="121" t="s">
        <v>101</v>
      </c>
      <c r="W27" s="123" t="s">
        <v>100</v>
      </c>
      <c r="X27" s="122">
        <v>2.7</v>
      </c>
      <c r="Y27" s="121" t="s">
        <v>99</v>
      </c>
      <c r="Z27" s="123" t="s">
        <v>98</v>
      </c>
      <c r="AA27" s="122">
        <v>2.7</v>
      </c>
      <c r="AB27" s="121" t="s">
        <v>97</v>
      </c>
      <c r="AC27" s="283" t="s">
        <v>96</v>
      </c>
      <c r="AD27" s="284"/>
      <c r="AE27" s="284"/>
      <c r="AF27" s="284"/>
      <c r="AG27" s="285"/>
    </row>
    <row r="28" spans="1:33" s="110" customFormat="1" ht="14.25" customHeight="1">
      <c r="A28" s="286" t="s">
        <v>95</v>
      </c>
      <c r="B28" s="287"/>
      <c r="C28" s="109"/>
      <c r="D28" s="111">
        <v>3.6179999999999999</v>
      </c>
      <c r="E28" s="108"/>
      <c r="F28" s="107">
        <v>0.68500000000000005</v>
      </c>
      <c r="G28" s="164"/>
      <c r="H28" s="107">
        <f t="shared" si="2"/>
        <v>18.933112216694308</v>
      </c>
      <c r="I28" s="106">
        <v>3.8</v>
      </c>
      <c r="J28" s="105" t="s">
        <v>33</v>
      </c>
      <c r="K28" s="107">
        <v>0.68500000000000005</v>
      </c>
      <c r="L28" s="164"/>
      <c r="M28" s="102">
        <f t="shared" si="3"/>
        <v>18.026315789473689</v>
      </c>
      <c r="N28" s="169">
        <v>3.992</v>
      </c>
      <c r="O28" s="101">
        <v>0.68500000000000005</v>
      </c>
      <c r="P28" s="126">
        <f>O28/N28*100</f>
        <v>17.159318637274552</v>
      </c>
      <c r="Q28" s="178">
        <v>3.93</v>
      </c>
      <c r="R28" s="122">
        <v>0.7</v>
      </c>
      <c r="S28" s="121" t="s">
        <v>94</v>
      </c>
      <c r="T28" s="98">
        <v>5.1159999999999997</v>
      </c>
      <c r="U28" s="122">
        <v>0.7</v>
      </c>
      <c r="V28" s="122" t="s">
        <v>93</v>
      </c>
      <c r="W28" s="169">
        <v>6.3109999999999999</v>
      </c>
      <c r="X28" s="125">
        <v>0.7</v>
      </c>
      <c r="Y28" s="124" t="s">
        <v>92</v>
      </c>
      <c r="Z28" s="123" t="s">
        <v>91</v>
      </c>
      <c r="AA28" s="122" t="s">
        <v>90</v>
      </c>
      <c r="AB28" s="121" t="s">
        <v>89</v>
      </c>
      <c r="AC28" s="283" t="s">
        <v>88</v>
      </c>
      <c r="AD28" s="284"/>
      <c r="AE28" s="284"/>
      <c r="AF28" s="284"/>
      <c r="AG28" s="285"/>
    </row>
    <row r="29" spans="1:33" s="110" customFormat="1" ht="14.25" customHeight="1">
      <c r="A29" s="286" t="s">
        <v>87</v>
      </c>
      <c r="B29" s="287"/>
      <c r="C29" s="109"/>
      <c r="D29" s="111">
        <v>104.1</v>
      </c>
      <c r="E29" s="108"/>
      <c r="F29" s="107">
        <v>7.1</v>
      </c>
      <c r="G29" s="164"/>
      <c r="H29" s="107">
        <f t="shared" si="2"/>
        <v>6.8203650336215169</v>
      </c>
      <c r="I29" s="111">
        <v>104.8</v>
      </c>
      <c r="J29" s="105" t="s">
        <v>33</v>
      </c>
      <c r="K29" s="107">
        <v>7.1</v>
      </c>
      <c r="L29" s="127"/>
      <c r="M29" s="102">
        <f t="shared" si="3"/>
        <v>6.7748091603053435</v>
      </c>
      <c r="N29" s="99">
        <v>109.8</v>
      </c>
      <c r="O29" s="125">
        <v>7.1</v>
      </c>
      <c r="P29" s="126">
        <f>O29/N29*100</f>
        <v>6.4663023679417115</v>
      </c>
      <c r="Q29" s="123">
        <v>131.4</v>
      </c>
      <c r="R29" s="122">
        <v>7.1</v>
      </c>
      <c r="S29" s="182">
        <f>R29/Q29*100</f>
        <v>5.4033485540334851</v>
      </c>
      <c r="T29" s="122">
        <v>158</v>
      </c>
      <c r="U29" s="122">
        <v>3.1</v>
      </c>
      <c r="V29" s="182">
        <f>U29/T29*100</f>
        <v>1.9620253164556962</v>
      </c>
      <c r="W29" s="99" t="s">
        <v>11</v>
      </c>
      <c r="X29" s="101">
        <v>0</v>
      </c>
      <c r="Y29" s="124" t="s">
        <v>11</v>
      </c>
      <c r="Z29" s="123" t="s">
        <v>11</v>
      </c>
      <c r="AA29" s="101">
        <v>0</v>
      </c>
      <c r="AB29" s="121" t="s">
        <v>11</v>
      </c>
      <c r="AC29" s="283" t="s">
        <v>86</v>
      </c>
      <c r="AD29" s="284"/>
      <c r="AE29" s="284"/>
      <c r="AF29" s="284"/>
      <c r="AG29" s="285"/>
    </row>
    <row r="30" spans="1:33" s="110" customFormat="1" ht="14.25" customHeight="1">
      <c r="A30" s="286" t="s">
        <v>85</v>
      </c>
      <c r="B30" s="287"/>
      <c r="C30" s="109"/>
      <c r="D30" s="111">
        <v>39.9</v>
      </c>
      <c r="E30" s="108"/>
      <c r="F30" s="107">
        <v>8.6</v>
      </c>
      <c r="G30" s="164"/>
      <c r="H30" s="107">
        <f t="shared" si="2"/>
        <v>21.553884711779446</v>
      </c>
      <c r="I30" s="181">
        <v>39.9</v>
      </c>
      <c r="J30" s="105" t="s">
        <v>12</v>
      </c>
      <c r="K30" s="180">
        <v>8.6</v>
      </c>
      <c r="L30" s="179"/>
      <c r="M30" s="102">
        <f t="shared" si="3"/>
        <v>21.553884711779446</v>
      </c>
      <c r="N30" s="99" t="s">
        <v>11</v>
      </c>
      <c r="O30" s="125">
        <v>7.8</v>
      </c>
      <c r="P30" s="124" t="s">
        <v>11</v>
      </c>
      <c r="Q30" s="123" t="s">
        <v>11</v>
      </c>
      <c r="R30" s="122" t="s">
        <v>84</v>
      </c>
      <c r="S30" s="121" t="s">
        <v>11</v>
      </c>
      <c r="T30" s="122" t="s">
        <v>11</v>
      </c>
      <c r="U30" s="122" t="s">
        <v>84</v>
      </c>
      <c r="V30" s="122" t="s">
        <v>11</v>
      </c>
      <c r="W30" s="99" t="s">
        <v>11</v>
      </c>
      <c r="X30" s="125" t="s">
        <v>84</v>
      </c>
      <c r="Y30" s="124" t="s">
        <v>11</v>
      </c>
      <c r="Z30" s="123" t="s">
        <v>11</v>
      </c>
      <c r="AA30" s="122" t="s">
        <v>83</v>
      </c>
      <c r="AB30" s="121" t="s">
        <v>11</v>
      </c>
      <c r="AC30" s="283" t="s">
        <v>82</v>
      </c>
      <c r="AD30" s="284"/>
      <c r="AE30" s="284"/>
      <c r="AF30" s="284"/>
      <c r="AG30" s="285"/>
    </row>
    <row r="31" spans="1:33" s="110" customFormat="1" ht="14.25" customHeight="1">
      <c r="A31" s="286" t="s">
        <v>81</v>
      </c>
      <c r="B31" s="287"/>
      <c r="C31" s="109"/>
      <c r="D31" s="111">
        <v>17</v>
      </c>
      <c r="E31" s="108"/>
      <c r="F31" s="107">
        <v>3.3</v>
      </c>
      <c r="G31" s="164"/>
      <c r="H31" s="107">
        <f t="shared" si="2"/>
        <v>19.411764705882351</v>
      </c>
      <c r="I31" s="111">
        <v>16</v>
      </c>
      <c r="J31" s="108"/>
      <c r="K31" s="107">
        <v>3.1</v>
      </c>
      <c r="L31" s="164"/>
      <c r="M31" s="102">
        <f t="shared" si="3"/>
        <v>19.375</v>
      </c>
      <c r="N31" s="99">
        <v>16</v>
      </c>
      <c r="O31" s="125">
        <v>2.8</v>
      </c>
      <c r="P31" s="126">
        <f>O31/N31*100</f>
        <v>17.5</v>
      </c>
      <c r="Q31" s="178" t="s">
        <v>80</v>
      </c>
      <c r="R31" s="176" t="s">
        <v>75</v>
      </c>
      <c r="S31" s="121" t="s">
        <v>79</v>
      </c>
      <c r="T31" s="178" t="s">
        <v>80</v>
      </c>
      <c r="U31" s="176" t="s">
        <v>75</v>
      </c>
      <c r="V31" s="121" t="s">
        <v>79</v>
      </c>
      <c r="W31" s="178" t="s">
        <v>78</v>
      </c>
      <c r="X31" s="176" t="s">
        <v>75</v>
      </c>
      <c r="Y31" s="121" t="s">
        <v>77</v>
      </c>
      <c r="Z31" s="177" t="s">
        <v>76</v>
      </c>
      <c r="AA31" s="176" t="s">
        <v>75</v>
      </c>
      <c r="AB31" s="121" t="s">
        <v>74</v>
      </c>
      <c r="AC31" s="283" t="s">
        <v>73</v>
      </c>
      <c r="AD31" s="284"/>
      <c r="AE31" s="284"/>
      <c r="AF31" s="284"/>
      <c r="AG31" s="285"/>
    </row>
    <row r="32" spans="1:33" s="96" customFormat="1" ht="14.25" customHeight="1">
      <c r="A32" s="286" t="s">
        <v>72</v>
      </c>
      <c r="B32" s="287"/>
      <c r="C32" s="109"/>
      <c r="D32" s="106">
        <v>110</v>
      </c>
      <c r="E32" s="108"/>
      <c r="F32" s="104">
        <v>9</v>
      </c>
      <c r="G32" s="164"/>
      <c r="H32" s="107">
        <f t="shared" si="2"/>
        <v>8.1818181818181817</v>
      </c>
      <c r="I32" s="106">
        <v>112</v>
      </c>
      <c r="J32" s="105"/>
      <c r="K32" s="104">
        <v>9</v>
      </c>
      <c r="L32" s="127"/>
      <c r="M32" s="102">
        <f t="shared" si="3"/>
        <v>8.0357142857142865</v>
      </c>
      <c r="N32" s="99">
        <v>112</v>
      </c>
      <c r="O32" s="125">
        <v>9</v>
      </c>
      <c r="P32" s="126">
        <f>O32/N32*100</f>
        <v>8.0357142857142865</v>
      </c>
      <c r="Q32" s="123" t="s">
        <v>71</v>
      </c>
      <c r="R32" s="122">
        <v>6</v>
      </c>
      <c r="S32" s="121" t="s">
        <v>70</v>
      </c>
      <c r="T32" s="122" t="s">
        <v>69</v>
      </c>
      <c r="U32" s="98">
        <v>8</v>
      </c>
      <c r="V32" s="122" t="s">
        <v>68</v>
      </c>
      <c r="W32" s="99" t="s">
        <v>67</v>
      </c>
      <c r="X32" s="125">
        <v>14</v>
      </c>
      <c r="Y32" s="124" t="s">
        <v>66</v>
      </c>
      <c r="Z32" s="123" t="s">
        <v>11</v>
      </c>
      <c r="AA32" s="98" t="s">
        <v>11</v>
      </c>
      <c r="AB32" s="121" t="s">
        <v>11</v>
      </c>
      <c r="AC32" s="283" t="s">
        <v>65</v>
      </c>
      <c r="AD32" s="284"/>
      <c r="AE32" s="284"/>
      <c r="AF32" s="284"/>
      <c r="AG32" s="285"/>
    </row>
    <row r="33" spans="1:33" s="171" customFormat="1" ht="14.25" customHeight="1">
      <c r="A33" s="288" t="s">
        <v>15</v>
      </c>
      <c r="B33" s="289"/>
      <c r="C33" s="175"/>
      <c r="D33" s="174">
        <f>SUM(D34:D47)</f>
        <v>403.06999999999994</v>
      </c>
      <c r="E33" s="143"/>
      <c r="F33" s="143">
        <f>SUM(F34:F47)</f>
        <v>0</v>
      </c>
      <c r="G33" s="173"/>
      <c r="H33" s="143">
        <f t="shared" si="2"/>
        <v>0</v>
      </c>
      <c r="I33" s="174">
        <f>SUM(I34:I47)</f>
        <v>411.11099999999999</v>
      </c>
      <c r="J33" s="143"/>
      <c r="K33" s="143">
        <f>SUM(K34:K47)</f>
        <v>0</v>
      </c>
      <c r="L33" s="173"/>
      <c r="M33" s="138">
        <f t="shared" si="3"/>
        <v>0</v>
      </c>
      <c r="N33" s="135"/>
      <c r="O33" s="134"/>
      <c r="P33" s="133"/>
      <c r="Q33" s="132"/>
      <c r="R33" s="172"/>
      <c r="S33" s="130"/>
      <c r="T33" s="131"/>
      <c r="U33" s="131"/>
      <c r="V33" s="131"/>
      <c r="W33" s="135"/>
      <c r="X33" s="134"/>
      <c r="Y33" s="133"/>
      <c r="Z33" s="132"/>
      <c r="AA33" s="131"/>
      <c r="AB33" s="130"/>
      <c r="AC33" s="314" t="s">
        <v>14</v>
      </c>
      <c r="AD33" s="297"/>
      <c r="AE33" s="297"/>
      <c r="AF33" s="297"/>
      <c r="AG33" s="298"/>
    </row>
    <row r="34" spans="1:33" s="110" customFormat="1" ht="14.25" customHeight="1">
      <c r="A34" s="286" t="s">
        <v>64</v>
      </c>
      <c r="B34" s="287"/>
      <c r="C34" s="109"/>
      <c r="D34" s="111">
        <v>26</v>
      </c>
      <c r="E34" s="108"/>
      <c r="F34" s="107">
        <v>0</v>
      </c>
      <c r="G34" s="164"/>
      <c r="H34" s="107">
        <v>0</v>
      </c>
      <c r="I34" s="106">
        <v>26</v>
      </c>
      <c r="J34" s="105" t="s">
        <v>12</v>
      </c>
      <c r="K34" s="107">
        <v>0</v>
      </c>
      <c r="L34" s="164"/>
      <c r="M34" s="102">
        <v>0</v>
      </c>
      <c r="N34" s="99">
        <v>25</v>
      </c>
      <c r="O34" s="101">
        <v>0</v>
      </c>
      <c r="P34" s="100">
        <v>0</v>
      </c>
      <c r="Q34" s="123">
        <v>32</v>
      </c>
      <c r="R34" s="98">
        <v>0</v>
      </c>
      <c r="S34" s="97">
        <v>0</v>
      </c>
      <c r="T34" s="122">
        <v>38</v>
      </c>
      <c r="U34" s="98">
        <v>0</v>
      </c>
      <c r="V34" s="98">
        <v>0</v>
      </c>
      <c r="W34" s="99">
        <v>39</v>
      </c>
      <c r="X34" s="101">
        <v>0</v>
      </c>
      <c r="Y34" s="100">
        <v>0</v>
      </c>
      <c r="Z34" s="99">
        <v>39</v>
      </c>
      <c r="AA34" s="98">
        <v>0</v>
      </c>
      <c r="AB34" s="97">
        <v>0</v>
      </c>
      <c r="AC34" s="283" t="s">
        <v>63</v>
      </c>
      <c r="AD34" s="284"/>
      <c r="AE34" s="284"/>
      <c r="AF34" s="284"/>
      <c r="AG34" s="285"/>
    </row>
    <row r="35" spans="1:33" s="110" customFormat="1" ht="14.25" customHeight="1">
      <c r="A35" s="286" t="s">
        <v>62</v>
      </c>
      <c r="B35" s="287"/>
      <c r="C35" s="109"/>
      <c r="D35" s="111">
        <v>15.05</v>
      </c>
      <c r="E35" s="108"/>
      <c r="F35" s="107">
        <v>0</v>
      </c>
      <c r="G35" s="164"/>
      <c r="H35" s="107">
        <v>0</v>
      </c>
      <c r="I35" s="111">
        <v>15.06</v>
      </c>
      <c r="J35" s="105"/>
      <c r="K35" s="107">
        <v>0</v>
      </c>
      <c r="L35" s="164"/>
      <c r="M35" s="102">
        <v>0</v>
      </c>
      <c r="N35" s="169">
        <v>13.4</v>
      </c>
      <c r="O35" s="101">
        <v>0</v>
      </c>
      <c r="P35" s="100">
        <v>0</v>
      </c>
      <c r="Q35" s="123">
        <v>16.600000000000001</v>
      </c>
      <c r="R35" s="98">
        <v>0</v>
      </c>
      <c r="S35" s="97">
        <v>0</v>
      </c>
      <c r="T35" s="169">
        <v>21</v>
      </c>
      <c r="U35" s="98">
        <v>0</v>
      </c>
      <c r="V35" s="98">
        <v>0</v>
      </c>
      <c r="W35" s="169">
        <v>21</v>
      </c>
      <c r="X35" s="101">
        <v>0</v>
      </c>
      <c r="Y35" s="100">
        <v>0</v>
      </c>
      <c r="Z35" s="169">
        <v>21</v>
      </c>
      <c r="AA35" s="98">
        <v>0</v>
      </c>
      <c r="AB35" s="97">
        <v>0</v>
      </c>
      <c r="AC35" s="283" t="s">
        <v>61</v>
      </c>
      <c r="AD35" s="284"/>
      <c r="AE35" s="284"/>
      <c r="AF35" s="284"/>
      <c r="AG35" s="285"/>
    </row>
    <row r="36" spans="1:33" s="110" customFormat="1" ht="14.25" customHeight="1">
      <c r="A36" s="286" t="s">
        <v>60</v>
      </c>
      <c r="B36" s="287"/>
      <c r="C36" s="109"/>
      <c r="D36" s="106">
        <v>1.6</v>
      </c>
      <c r="E36" s="108"/>
      <c r="F36" s="107">
        <v>0</v>
      </c>
      <c r="G36" s="164"/>
      <c r="H36" s="107">
        <v>0</v>
      </c>
      <c r="I36" s="106">
        <v>1.6</v>
      </c>
      <c r="J36" s="108" t="s">
        <v>12</v>
      </c>
      <c r="K36" s="107">
        <v>0</v>
      </c>
      <c r="L36" s="164"/>
      <c r="M36" s="102">
        <v>0</v>
      </c>
      <c r="N36" s="99">
        <v>1.5</v>
      </c>
      <c r="O36" s="101">
        <v>0</v>
      </c>
      <c r="P36" s="100">
        <v>0</v>
      </c>
      <c r="Q36" s="123">
        <v>1.2</v>
      </c>
      <c r="R36" s="98">
        <v>0</v>
      </c>
      <c r="S36" s="97">
        <v>0</v>
      </c>
      <c r="T36" s="122">
        <v>1.2</v>
      </c>
      <c r="U36" s="98">
        <v>0</v>
      </c>
      <c r="V36" s="98">
        <v>0</v>
      </c>
      <c r="W36" s="99">
        <v>1.2</v>
      </c>
      <c r="X36" s="98">
        <v>0</v>
      </c>
      <c r="Y36" s="98">
        <v>0</v>
      </c>
      <c r="Z36" s="123">
        <v>1.2</v>
      </c>
      <c r="AA36" s="98">
        <v>0</v>
      </c>
      <c r="AB36" s="98">
        <v>0</v>
      </c>
      <c r="AC36" s="283" t="s">
        <v>59</v>
      </c>
      <c r="AD36" s="284"/>
      <c r="AE36" s="284"/>
      <c r="AF36" s="284"/>
      <c r="AG36" s="285"/>
    </row>
    <row r="37" spans="1:33" s="110" customFormat="1" ht="14.25" customHeight="1">
      <c r="A37" s="286" t="s">
        <v>58</v>
      </c>
      <c r="B37" s="287"/>
      <c r="C37" s="109"/>
      <c r="D37" s="111">
        <v>17.399999999999999</v>
      </c>
      <c r="E37" s="170"/>
      <c r="F37" s="107">
        <v>0</v>
      </c>
      <c r="G37" s="164"/>
      <c r="H37" s="107">
        <v>0</v>
      </c>
      <c r="I37" s="106">
        <v>18.45</v>
      </c>
      <c r="J37" s="105" t="s">
        <v>33</v>
      </c>
      <c r="K37" s="107">
        <v>0</v>
      </c>
      <c r="L37" s="164"/>
      <c r="M37" s="102">
        <v>0</v>
      </c>
      <c r="N37" s="99">
        <v>21.1</v>
      </c>
      <c r="O37" s="101">
        <v>0</v>
      </c>
      <c r="P37" s="100">
        <v>0</v>
      </c>
      <c r="Q37" s="123">
        <v>23</v>
      </c>
      <c r="R37" s="98">
        <v>0</v>
      </c>
      <c r="S37" s="97">
        <v>0</v>
      </c>
      <c r="T37" s="122">
        <v>26.2</v>
      </c>
      <c r="U37" s="98">
        <v>0</v>
      </c>
      <c r="V37" s="98">
        <v>0</v>
      </c>
      <c r="W37" s="99" t="s">
        <v>11</v>
      </c>
      <c r="X37" s="101">
        <v>0</v>
      </c>
      <c r="Y37" s="100">
        <v>0</v>
      </c>
      <c r="Z37" s="123" t="s">
        <v>11</v>
      </c>
      <c r="AA37" s="98">
        <v>0</v>
      </c>
      <c r="AB37" s="97">
        <v>0</v>
      </c>
      <c r="AC37" s="283" t="s">
        <v>57</v>
      </c>
      <c r="AD37" s="284"/>
      <c r="AE37" s="284"/>
      <c r="AF37" s="284"/>
      <c r="AG37" s="285"/>
    </row>
    <row r="38" spans="1:33" s="110" customFormat="1" ht="14.25" customHeight="1">
      <c r="A38" s="286" t="s">
        <v>56</v>
      </c>
      <c r="B38" s="287"/>
      <c r="C38" s="109"/>
      <c r="D38" s="111">
        <v>2.6</v>
      </c>
      <c r="E38" s="108"/>
      <c r="F38" s="107">
        <v>0</v>
      </c>
      <c r="G38" s="164"/>
      <c r="H38" s="107">
        <v>0</v>
      </c>
      <c r="I38" s="111">
        <v>2.6</v>
      </c>
      <c r="J38" s="105" t="s">
        <v>12</v>
      </c>
      <c r="K38" s="107">
        <v>0</v>
      </c>
      <c r="L38" s="164"/>
      <c r="M38" s="102">
        <v>0</v>
      </c>
      <c r="N38" s="99">
        <v>2.7</v>
      </c>
      <c r="O38" s="101">
        <v>0</v>
      </c>
      <c r="P38" s="100">
        <v>0</v>
      </c>
      <c r="Q38" s="99">
        <v>2.8</v>
      </c>
      <c r="R38" s="98">
        <v>0</v>
      </c>
      <c r="S38" s="97">
        <v>0</v>
      </c>
      <c r="T38" s="99">
        <v>2.9</v>
      </c>
      <c r="U38" s="98">
        <v>0</v>
      </c>
      <c r="V38" s="98">
        <v>0</v>
      </c>
      <c r="W38" s="99">
        <v>2.9</v>
      </c>
      <c r="X38" s="101">
        <v>0</v>
      </c>
      <c r="Y38" s="100">
        <v>0</v>
      </c>
      <c r="Z38" s="99">
        <v>3</v>
      </c>
      <c r="AA38" s="98">
        <v>0</v>
      </c>
      <c r="AB38" s="97">
        <v>0</v>
      </c>
      <c r="AC38" s="283" t="s">
        <v>55</v>
      </c>
      <c r="AD38" s="284"/>
      <c r="AE38" s="284"/>
      <c r="AF38" s="284"/>
      <c r="AG38" s="285"/>
    </row>
    <row r="39" spans="1:33" s="110" customFormat="1" ht="14.25" customHeight="1">
      <c r="A39" s="286" t="s">
        <v>54</v>
      </c>
      <c r="B39" s="287"/>
      <c r="C39" s="109"/>
      <c r="D39" s="111">
        <v>11.82</v>
      </c>
      <c r="E39" s="108"/>
      <c r="F39" s="107">
        <v>0</v>
      </c>
      <c r="G39" s="164"/>
      <c r="H39" s="107">
        <v>0</v>
      </c>
      <c r="I39" s="111">
        <v>11.901</v>
      </c>
      <c r="J39" s="105"/>
      <c r="K39" s="107">
        <v>0</v>
      </c>
      <c r="L39" s="164"/>
      <c r="M39" s="102">
        <v>0</v>
      </c>
      <c r="N39" s="169">
        <v>12.138</v>
      </c>
      <c r="O39" s="101">
        <v>0</v>
      </c>
      <c r="P39" s="100">
        <v>0</v>
      </c>
      <c r="Q39" s="123" t="s">
        <v>53</v>
      </c>
      <c r="R39" s="98">
        <v>0</v>
      </c>
      <c r="S39" s="97">
        <v>0</v>
      </c>
      <c r="T39" s="122" t="s">
        <v>52</v>
      </c>
      <c r="U39" s="98">
        <v>0</v>
      </c>
      <c r="V39" s="98">
        <v>0</v>
      </c>
      <c r="W39" s="168" t="s">
        <v>11</v>
      </c>
      <c r="X39" s="101">
        <v>0</v>
      </c>
      <c r="Y39" s="100">
        <v>0</v>
      </c>
      <c r="Z39" s="123" t="s">
        <v>51</v>
      </c>
      <c r="AA39" s="98">
        <v>0</v>
      </c>
      <c r="AB39" s="97">
        <v>0</v>
      </c>
      <c r="AC39" s="283" t="s">
        <v>50</v>
      </c>
      <c r="AD39" s="284"/>
      <c r="AE39" s="284"/>
      <c r="AF39" s="284"/>
      <c r="AG39" s="285"/>
    </row>
    <row r="40" spans="1:33" s="110" customFormat="1" ht="14.25" customHeight="1">
      <c r="A40" s="286" t="s">
        <v>49</v>
      </c>
      <c r="B40" s="287"/>
      <c r="C40" s="109"/>
      <c r="D40" s="111">
        <v>18.3</v>
      </c>
      <c r="E40" s="108"/>
      <c r="F40" s="107">
        <v>0</v>
      </c>
      <c r="G40" s="164"/>
      <c r="H40" s="107">
        <v>0</v>
      </c>
      <c r="I40" s="111">
        <v>19.399999999999999</v>
      </c>
      <c r="J40" s="108"/>
      <c r="K40" s="107">
        <v>0</v>
      </c>
      <c r="L40" s="164"/>
      <c r="M40" s="102">
        <v>0</v>
      </c>
      <c r="N40" s="99">
        <v>21.7</v>
      </c>
      <c r="O40" s="101">
        <v>0</v>
      </c>
      <c r="P40" s="100">
        <v>0</v>
      </c>
      <c r="Q40" s="123">
        <v>25.2</v>
      </c>
      <c r="R40" s="98">
        <v>0</v>
      </c>
      <c r="S40" s="97">
        <v>0</v>
      </c>
      <c r="T40" s="122">
        <v>39.4</v>
      </c>
      <c r="U40" s="122">
        <v>0</v>
      </c>
      <c r="V40" s="122">
        <v>0</v>
      </c>
      <c r="W40" s="99" t="s">
        <v>11</v>
      </c>
      <c r="X40" s="125">
        <v>0</v>
      </c>
      <c r="Y40" s="124">
        <v>0</v>
      </c>
      <c r="Z40" s="123" t="s">
        <v>11</v>
      </c>
      <c r="AA40" s="122">
        <v>0</v>
      </c>
      <c r="AB40" s="121">
        <v>0</v>
      </c>
      <c r="AC40" s="283" t="s">
        <v>48</v>
      </c>
      <c r="AD40" s="284"/>
      <c r="AE40" s="284"/>
      <c r="AF40" s="284"/>
      <c r="AG40" s="285"/>
    </row>
    <row r="41" spans="1:33" s="110" customFormat="1" ht="14.25" customHeight="1">
      <c r="A41" s="286" t="s">
        <v>47</v>
      </c>
      <c r="B41" s="287"/>
      <c r="C41" s="109"/>
      <c r="D41" s="111">
        <v>115.2</v>
      </c>
      <c r="E41" s="108"/>
      <c r="F41" s="107">
        <v>0</v>
      </c>
      <c r="G41" s="164"/>
      <c r="H41" s="107">
        <v>0</v>
      </c>
      <c r="I41" s="111">
        <v>116.1</v>
      </c>
      <c r="J41" s="105" t="s">
        <v>33</v>
      </c>
      <c r="K41" s="107">
        <v>0</v>
      </c>
      <c r="L41" s="164"/>
      <c r="M41" s="102">
        <v>0</v>
      </c>
      <c r="N41" s="99" t="s">
        <v>11</v>
      </c>
      <c r="O41" s="101">
        <v>0</v>
      </c>
      <c r="P41" s="100">
        <v>0</v>
      </c>
      <c r="Q41" s="99" t="s">
        <v>11</v>
      </c>
      <c r="R41" s="98">
        <v>0</v>
      </c>
      <c r="S41" s="97">
        <v>0</v>
      </c>
      <c r="T41" s="122" t="s">
        <v>46</v>
      </c>
      <c r="U41" s="98">
        <v>0</v>
      </c>
      <c r="V41" s="98">
        <v>0</v>
      </c>
      <c r="W41" s="99" t="s">
        <v>11</v>
      </c>
      <c r="X41" s="101">
        <v>0</v>
      </c>
      <c r="Y41" s="100">
        <v>0</v>
      </c>
      <c r="Z41" s="123" t="s">
        <v>45</v>
      </c>
      <c r="AA41" s="98">
        <v>0</v>
      </c>
      <c r="AB41" s="97">
        <v>0</v>
      </c>
      <c r="AC41" s="283" t="s">
        <v>44</v>
      </c>
      <c r="AD41" s="284"/>
      <c r="AE41" s="284"/>
      <c r="AF41" s="284"/>
      <c r="AG41" s="285"/>
    </row>
    <row r="42" spans="1:33" s="110" customFormat="1" ht="14.25" customHeight="1">
      <c r="A42" s="286" t="s">
        <v>43</v>
      </c>
      <c r="B42" s="346"/>
      <c r="C42" s="109"/>
      <c r="D42" s="111">
        <v>3.1</v>
      </c>
      <c r="E42" s="108"/>
      <c r="F42" s="107">
        <v>0</v>
      </c>
      <c r="G42" s="164"/>
      <c r="H42" s="107">
        <v>0</v>
      </c>
      <c r="I42" s="111">
        <v>3</v>
      </c>
      <c r="J42" s="105" t="s">
        <v>33</v>
      </c>
      <c r="K42" s="107">
        <v>0</v>
      </c>
      <c r="L42" s="164"/>
      <c r="M42" s="102">
        <v>0</v>
      </c>
      <c r="N42" s="99">
        <v>3.1</v>
      </c>
      <c r="O42" s="101">
        <v>0</v>
      </c>
      <c r="P42" s="100">
        <v>0</v>
      </c>
      <c r="Q42" s="123" t="s">
        <v>42</v>
      </c>
      <c r="R42" s="98">
        <v>0</v>
      </c>
      <c r="S42" s="97">
        <v>0</v>
      </c>
      <c r="T42" s="122" t="s">
        <v>41</v>
      </c>
      <c r="U42" s="98">
        <v>0</v>
      </c>
      <c r="V42" s="98">
        <v>0</v>
      </c>
      <c r="W42" s="99" t="s">
        <v>11</v>
      </c>
      <c r="X42" s="101">
        <v>0</v>
      </c>
      <c r="Y42" s="100">
        <v>0</v>
      </c>
      <c r="Z42" s="123" t="s">
        <v>11</v>
      </c>
      <c r="AA42" s="98">
        <v>0</v>
      </c>
      <c r="AB42" s="97">
        <v>0</v>
      </c>
      <c r="AC42" s="167"/>
      <c r="AD42" s="166"/>
      <c r="AE42" s="166"/>
      <c r="AF42" s="166"/>
      <c r="AG42" s="165" t="s">
        <v>40</v>
      </c>
    </row>
    <row r="43" spans="1:33" s="110" customFormat="1" ht="14.25" customHeight="1">
      <c r="A43" s="286" t="s">
        <v>39</v>
      </c>
      <c r="B43" s="287"/>
      <c r="C43" s="109"/>
      <c r="D43" s="111">
        <v>1.7</v>
      </c>
      <c r="E43" s="108"/>
      <c r="F43" s="107">
        <v>0</v>
      </c>
      <c r="G43" s="164"/>
      <c r="H43" s="107">
        <v>0</v>
      </c>
      <c r="I43" s="111">
        <v>1.7</v>
      </c>
      <c r="J43" s="105"/>
      <c r="K43" s="107">
        <v>0</v>
      </c>
      <c r="L43" s="164"/>
      <c r="M43" s="102">
        <v>0</v>
      </c>
      <c r="N43" s="99" t="s">
        <v>11</v>
      </c>
      <c r="O43" s="101">
        <v>0</v>
      </c>
      <c r="P43" s="100">
        <v>0</v>
      </c>
      <c r="Q43" s="123" t="s">
        <v>11</v>
      </c>
      <c r="R43" s="98">
        <v>0</v>
      </c>
      <c r="S43" s="97">
        <v>0</v>
      </c>
      <c r="T43" s="122" t="s">
        <v>11</v>
      </c>
      <c r="U43" s="98">
        <v>0</v>
      </c>
      <c r="V43" s="98">
        <v>0</v>
      </c>
      <c r="W43" s="99" t="s">
        <v>11</v>
      </c>
      <c r="X43" s="101">
        <v>0</v>
      </c>
      <c r="Y43" s="100">
        <v>0</v>
      </c>
      <c r="Z43" s="123" t="s">
        <v>11</v>
      </c>
      <c r="AA43" s="98">
        <v>0</v>
      </c>
      <c r="AB43" s="97">
        <v>0</v>
      </c>
      <c r="AC43" s="283" t="s">
        <v>39</v>
      </c>
      <c r="AD43" s="284"/>
      <c r="AE43" s="284"/>
      <c r="AF43" s="284"/>
      <c r="AG43" s="285"/>
    </row>
    <row r="44" spans="1:33" s="110" customFormat="1" ht="14.25" customHeight="1">
      <c r="A44" s="286" t="s">
        <v>38</v>
      </c>
      <c r="B44" s="287"/>
      <c r="C44" s="109"/>
      <c r="D44" s="111">
        <v>34.700000000000003</v>
      </c>
      <c r="E44" s="108"/>
      <c r="F44" s="107">
        <v>0</v>
      </c>
      <c r="G44" s="164"/>
      <c r="H44" s="107">
        <v>0</v>
      </c>
      <c r="I44" s="106">
        <v>35.799999999999997</v>
      </c>
      <c r="J44" s="105"/>
      <c r="K44" s="107">
        <v>0</v>
      </c>
      <c r="L44" s="164"/>
      <c r="M44" s="102">
        <v>0</v>
      </c>
      <c r="N44" s="99" t="s">
        <v>11</v>
      </c>
      <c r="O44" s="101">
        <v>0</v>
      </c>
      <c r="P44" s="100">
        <v>0</v>
      </c>
      <c r="Q44" s="123" t="s">
        <v>11</v>
      </c>
      <c r="R44" s="98">
        <v>0</v>
      </c>
      <c r="S44" s="97">
        <v>0</v>
      </c>
      <c r="T44" s="122" t="s">
        <v>11</v>
      </c>
      <c r="U44" s="98">
        <v>0</v>
      </c>
      <c r="V44" s="98">
        <v>0</v>
      </c>
      <c r="W44" s="99" t="s">
        <v>11</v>
      </c>
      <c r="X44" s="101">
        <v>0</v>
      </c>
      <c r="Y44" s="100">
        <v>0</v>
      </c>
      <c r="Z44" s="123" t="s">
        <v>11</v>
      </c>
      <c r="AA44" s="98">
        <v>0</v>
      </c>
      <c r="AB44" s="97">
        <v>0</v>
      </c>
      <c r="AC44" s="283" t="s">
        <v>37</v>
      </c>
      <c r="AD44" s="284"/>
      <c r="AE44" s="284"/>
      <c r="AF44" s="284"/>
      <c r="AG44" s="285"/>
    </row>
    <row r="45" spans="1:33" s="110" customFormat="1" ht="14.25" customHeight="1">
      <c r="A45" s="286" t="s">
        <v>36</v>
      </c>
      <c r="B45" s="287"/>
      <c r="C45" s="109"/>
      <c r="D45" s="106">
        <v>45.9</v>
      </c>
      <c r="E45" s="108"/>
      <c r="F45" s="104">
        <v>0</v>
      </c>
      <c r="G45" s="164"/>
      <c r="H45" s="107">
        <f>F45/D45*100</f>
        <v>0</v>
      </c>
      <c r="I45" s="106">
        <v>46.8</v>
      </c>
      <c r="J45" s="105"/>
      <c r="K45" s="104">
        <v>0</v>
      </c>
      <c r="L45" s="164"/>
      <c r="M45" s="107">
        <f>K45/I45*100</f>
        <v>0</v>
      </c>
      <c r="N45" s="99">
        <v>48.7</v>
      </c>
      <c r="O45" s="101">
        <v>0</v>
      </c>
      <c r="P45" s="126">
        <f>O45/N45*100</f>
        <v>0</v>
      </c>
      <c r="Q45" s="123">
        <v>55.2</v>
      </c>
      <c r="R45" s="98">
        <v>0</v>
      </c>
      <c r="S45" s="126">
        <f>R45/Q45*100</f>
        <v>0</v>
      </c>
      <c r="T45" s="98">
        <v>59.1</v>
      </c>
      <c r="U45" s="98">
        <v>0</v>
      </c>
      <c r="V45" s="126">
        <f>U45/T45*100</f>
        <v>0</v>
      </c>
      <c r="W45" s="99">
        <v>63.4</v>
      </c>
      <c r="X45" s="101">
        <v>2.6</v>
      </c>
      <c r="Y45" s="126">
        <f>X45/W45*100</f>
        <v>4.1009463722397479</v>
      </c>
      <c r="Z45" s="123">
        <v>72.099999999999994</v>
      </c>
      <c r="AA45" s="98">
        <v>3.9</v>
      </c>
      <c r="AB45" s="100">
        <f>AA45/Z45*100</f>
        <v>5.4091539528432735</v>
      </c>
      <c r="AC45" s="283" t="s">
        <v>35</v>
      </c>
      <c r="AD45" s="284"/>
      <c r="AE45" s="284"/>
      <c r="AF45" s="284"/>
      <c r="AG45" s="285"/>
    </row>
    <row r="46" spans="1:33" s="110" customFormat="1" ht="14.25" customHeight="1">
      <c r="A46" s="286" t="s">
        <v>34</v>
      </c>
      <c r="B46" s="287"/>
      <c r="C46" s="109"/>
      <c r="D46" s="111">
        <v>21.1</v>
      </c>
      <c r="E46" s="108"/>
      <c r="F46" s="107">
        <v>0</v>
      </c>
      <c r="G46" s="164"/>
      <c r="H46" s="107">
        <v>0</v>
      </c>
      <c r="I46" s="111">
        <v>21.4</v>
      </c>
      <c r="J46" s="105" t="s">
        <v>33</v>
      </c>
      <c r="K46" s="107">
        <v>0</v>
      </c>
      <c r="L46" s="164"/>
      <c r="M46" s="102">
        <v>0</v>
      </c>
      <c r="N46" s="99">
        <v>22.5</v>
      </c>
      <c r="O46" s="101">
        <v>0</v>
      </c>
      <c r="P46" s="100">
        <v>0</v>
      </c>
      <c r="Q46" s="123" t="s">
        <v>32</v>
      </c>
      <c r="R46" s="98">
        <v>0</v>
      </c>
      <c r="S46" s="97">
        <v>0</v>
      </c>
      <c r="T46" s="122" t="s">
        <v>31</v>
      </c>
      <c r="U46" s="98">
        <v>0</v>
      </c>
      <c r="V46" s="98">
        <v>0</v>
      </c>
      <c r="W46" s="99" t="s">
        <v>30</v>
      </c>
      <c r="X46" s="101">
        <v>0</v>
      </c>
      <c r="Y46" s="100">
        <v>0</v>
      </c>
      <c r="Z46" s="123" t="s">
        <v>29</v>
      </c>
      <c r="AA46" s="98">
        <v>0</v>
      </c>
      <c r="AB46" s="97">
        <v>0</v>
      </c>
      <c r="AC46" s="283" t="s">
        <v>28</v>
      </c>
      <c r="AD46" s="284"/>
      <c r="AE46" s="284"/>
      <c r="AF46" s="284"/>
      <c r="AG46" s="285"/>
    </row>
    <row r="47" spans="1:33" s="110" customFormat="1" ht="15.75" customHeight="1">
      <c r="A47" s="286" t="s">
        <v>27</v>
      </c>
      <c r="B47" s="287"/>
      <c r="C47" s="109"/>
      <c r="D47" s="111">
        <v>88.6</v>
      </c>
      <c r="E47" s="108"/>
      <c r="F47" s="107">
        <v>0</v>
      </c>
      <c r="G47" s="164"/>
      <c r="H47" s="107">
        <v>0</v>
      </c>
      <c r="I47" s="111">
        <v>91.3</v>
      </c>
      <c r="J47" s="105"/>
      <c r="K47" s="107">
        <v>0</v>
      </c>
      <c r="L47" s="164"/>
      <c r="M47" s="102">
        <v>0</v>
      </c>
      <c r="N47" s="99">
        <v>96.3</v>
      </c>
      <c r="O47" s="125">
        <v>0</v>
      </c>
      <c r="P47" s="126">
        <f>O47/N47*100</f>
        <v>0</v>
      </c>
      <c r="Q47" s="99">
        <v>119</v>
      </c>
      <c r="R47" s="125" t="s">
        <v>26</v>
      </c>
      <c r="S47" s="124" t="s">
        <v>25</v>
      </c>
      <c r="T47" s="99" t="s">
        <v>11</v>
      </c>
      <c r="U47" s="125">
        <v>4.8</v>
      </c>
      <c r="V47" s="124" t="s">
        <v>11</v>
      </c>
      <c r="W47" s="99" t="s">
        <v>11</v>
      </c>
      <c r="X47" s="125">
        <v>4.8</v>
      </c>
      <c r="Y47" s="124" t="s">
        <v>11</v>
      </c>
      <c r="Z47" s="123" t="s">
        <v>11</v>
      </c>
      <c r="AA47" s="122">
        <v>4.8</v>
      </c>
      <c r="AB47" s="121" t="s">
        <v>11</v>
      </c>
      <c r="AC47" s="283" t="s">
        <v>24</v>
      </c>
      <c r="AD47" s="284"/>
      <c r="AE47" s="284"/>
      <c r="AF47" s="284"/>
      <c r="AG47" s="285"/>
    </row>
    <row r="48" spans="1:33" s="145" customFormat="1" ht="14.25" customHeight="1">
      <c r="A48" s="291" t="s">
        <v>23</v>
      </c>
      <c r="B48" s="287"/>
      <c r="C48" s="163"/>
      <c r="D48" s="162">
        <f>D49+D52</f>
        <v>503.20000000000005</v>
      </c>
      <c r="E48" s="161"/>
      <c r="F48" s="160">
        <f>F49+F52</f>
        <v>59.9</v>
      </c>
      <c r="G48" s="159"/>
      <c r="H48" s="160">
        <f t="shared" ref="H48:H56" si="4">F48/D48*100</f>
        <v>11.903815580286167</v>
      </c>
      <c r="I48" s="162">
        <f>I49+I52</f>
        <v>510.6</v>
      </c>
      <c r="J48" s="161"/>
      <c r="K48" s="160">
        <f>K49+K52</f>
        <v>56.400000000000006</v>
      </c>
      <c r="L48" s="159"/>
      <c r="M48" s="158">
        <f t="shared" ref="M48:M55" si="5">K48/I48*100</f>
        <v>11.045828437132785</v>
      </c>
      <c r="N48" s="157"/>
      <c r="O48" s="156"/>
      <c r="P48" s="155"/>
      <c r="Q48" s="154"/>
      <c r="R48" s="152"/>
      <c r="S48" s="153"/>
      <c r="T48" s="152"/>
      <c r="U48" s="152"/>
      <c r="V48" s="152"/>
      <c r="W48" s="151"/>
      <c r="X48" s="150"/>
      <c r="Y48" s="149"/>
      <c r="Z48" s="148"/>
      <c r="AA48" s="147"/>
      <c r="AB48" s="146"/>
      <c r="AC48" s="311" t="s">
        <v>22</v>
      </c>
      <c r="AD48" s="312"/>
      <c r="AE48" s="312"/>
      <c r="AF48" s="312"/>
      <c r="AG48" s="313"/>
    </row>
    <row r="49" spans="1:33" s="129" customFormat="1" ht="14.25" customHeight="1">
      <c r="A49" s="288" t="s">
        <v>21</v>
      </c>
      <c r="B49" s="289"/>
      <c r="C49" s="144"/>
      <c r="D49" s="142">
        <f>D50+D51</f>
        <v>424.6</v>
      </c>
      <c r="E49" s="141"/>
      <c r="F49" s="140">
        <f>F50+F51</f>
        <v>59.9</v>
      </c>
      <c r="G49" s="139"/>
      <c r="H49" s="143">
        <f t="shared" si="4"/>
        <v>14.107395195478095</v>
      </c>
      <c r="I49" s="142">
        <f>I50+I51</f>
        <v>432</v>
      </c>
      <c r="J49" s="141"/>
      <c r="K49" s="140">
        <f>K50+K51</f>
        <v>56.400000000000006</v>
      </c>
      <c r="L49" s="139"/>
      <c r="M49" s="138">
        <f t="shared" si="5"/>
        <v>13.055555555555557</v>
      </c>
      <c r="N49" s="135"/>
      <c r="O49" s="137"/>
      <c r="P49" s="133"/>
      <c r="Q49" s="132"/>
      <c r="R49" s="136"/>
      <c r="S49" s="130"/>
      <c r="T49" s="131"/>
      <c r="U49" s="131"/>
      <c r="V49" s="131"/>
      <c r="W49" s="135"/>
      <c r="X49" s="134"/>
      <c r="Y49" s="133"/>
      <c r="Z49" s="132"/>
      <c r="AA49" s="131"/>
      <c r="AB49" s="130"/>
      <c r="AC49" s="296" t="s">
        <v>20</v>
      </c>
      <c r="AD49" s="297"/>
      <c r="AE49" s="297"/>
      <c r="AF49" s="297"/>
      <c r="AG49" s="298"/>
    </row>
    <row r="50" spans="1:33" s="110" customFormat="1" ht="17.25" customHeight="1">
      <c r="A50" s="286" t="s">
        <v>19</v>
      </c>
      <c r="B50" s="287"/>
      <c r="C50" s="109"/>
      <c r="D50" s="111">
        <v>305.5</v>
      </c>
      <c r="E50" s="107"/>
      <c r="F50" s="107">
        <v>38</v>
      </c>
      <c r="G50" s="128"/>
      <c r="H50" s="107">
        <f t="shared" si="4"/>
        <v>12.438625204582651</v>
      </c>
      <c r="I50" s="106">
        <v>306.7</v>
      </c>
      <c r="J50" s="107"/>
      <c r="K50" s="107">
        <v>33.1</v>
      </c>
      <c r="L50" s="128"/>
      <c r="M50" s="102">
        <f t="shared" si="5"/>
        <v>10.792305184219106</v>
      </c>
      <c r="N50" s="99">
        <v>312.60000000000002</v>
      </c>
      <c r="O50" s="125">
        <v>33.1</v>
      </c>
      <c r="P50" s="126">
        <f>O50/N50*100</f>
        <v>10.588611644273833</v>
      </c>
      <c r="Q50" s="123" t="s">
        <v>11</v>
      </c>
      <c r="R50" s="122" t="s">
        <v>11</v>
      </c>
      <c r="S50" s="121" t="s">
        <v>11</v>
      </c>
      <c r="T50" s="122" t="s">
        <v>11</v>
      </c>
      <c r="U50" s="122" t="s">
        <v>11</v>
      </c>
      <c r="V50" s="122" t="s">
        <v>11</v>
      </c>
      <c r="W50" s="99" t="s">
        <v>11</v>
      </c>
      <c r="X50" s="125" t="s">
        <v>11</v>
      </c>
      <c r="Y50" s="124" t="s">
        <v>11</v>
      </c>
      <c r="Z50" s="123" t="s">
        <v>11</v>
      </c>
      <c r="AA50" s="122" t="s">
        <v>11</v>
      </c>
      <c r="AB50" s="121" t="s">
        <v>11</v>
      </c>
      <c r="AC50" s="283" t="s">
        <v>18</v>
      </c>
      <c r="AD50" s="284"/>
      <c r="AE50" s="284"/>
      <c r="AF50" s="284"/>
      <c r="AG50" s="285"/>
    </row>
    <row r="51" spans="1:33" s="96" customFormat="1" ht="14.25" customHeight="1">
      <c r="A51" s="286" t="s">
        <v>17</v>
      </c>
      <c r="B51" s="287"/>
      <c r="C51" s="109"/>
      <c r="D51" s="111">
        <v>119.1</v>
      </c>
      <c r="E51" s="105"/>
      <c r="F51" s="107">
        <v>21.9</v>
      </c>
      <c r="G51" s="127"/>
      <c r="H51" s="107">
        <f t="shared" si="4"/>
        <v>18.387909319899244</v>
      </c>
      <c r="I51" s="111">
        <v>125.3</v>
      </c>
      <c r="J51" s="105"/>
      <c r="K51" s="107">
        <v>23.3</v>
      </c>
      <c r="L51" s="127"/>
      <c r="M51" s="102">
        <f t="shared" si="5"/>
        <v>18.595371109337592</v>
      </c>
      <c r="N51" s="99">
        <v>128.1</v>
      </c>
      <c r="O51" s="125">
        <v>24.7</v>
      </c>
      <c r="P51" s="126">
        <f>O51/N51*100</f>
        <v>19.281811085089771</v>
      </c>
      <c r="Q51" s="123">
        <v>155.80000000000001</v>
      </c>
      <c r="R51" s="122">
        <v>25.4</v>
      </c>
      <c r="S51" s="126">
        <f>R51/Q51*100</f>
        <v>16.302952503209241</v>
      </c>
      <c r="T51" s="122">
        <v>171.2</v>
      </c>
      <c r="U51" s="122">
        <v>20.399999999999999</v>
      </c>
      <c r="V51" s="126">
        <f>U51/T51*100</f>
        <v>11.915887850467289</v>
      </c>
      <c r="W51" s="99" t="s">
        <v>11</v>
      </c>
      <c r="X51" s="125" t="s">
        <v>11</v>
      </c>
      <c r="Y51" s="124" t="s">
        <v>11</v>
      </c>
      <c r="Z51" s="123" t="s">
        <v>11</v>
      </c>
      <c r="AA51" s="122" t="s">
        <v>11</v>
      </c>
      <c r="AB51" s="121" t="s">
        <v>11</v>
      </c>
      <c r="AC51" s="283" t="s">
        <v>16</v>
      </c>
      <c r="AD51" s="284"/>
      <c r="AE51" s="284"/>
      <c r="AF51" s="284"/>
      <c r="AG51" s="285"/>
    </row>
    <row r="52" spans="1:33" s="112" customFormat="1" ht="14.25" customHeight="1">
      <c r="A52" s="294" t="s">
        <v>15</v>
      </c>
      <c r="B52" s="295"/>
      <c r="C52" s="70"/>
      <c r="D52" s="120">
        <f>D53+D54</f>
        <v>78.599999999999994</v>
      </c>
      <c r="E52" s="79"/>
      <c r="F52" s="119">
        <f>F53+F54</f>
        <v>0</v>
      </c>
      <c r="G52" s="118"/>
      <c r="H52" s="119">
        <f t="shared" si="4"/>
        <v>0</v>
      </c>
      <c r="I52" s="120">
        <f>I54+I53</f>
        <v>78.599999999999994</v>
      </c>
      <c r="J52" s="79"/>
      <c r="K52" s="119">
        <f>K53+K54</f>
        <v>0</v>
      </c>
      <c r="L52" s="118"/>
      <c r="M52" s="117">
        <f t="shared" si="5"/>
        <v>0</v>
      </c>
      <c r="N52" s="115"/>
      <c r="O52" s="113"/>
      <c r="P52" s="116"/>
      <c r="Q52" s="114"/>
      <c r="R52" s="113"/>
      <c r="S52" s="113"/>
      <c r="T52" s="114"/>
      <c r="U52" s="113"/>
      <c r="V52" s="113"/>
      <c r="W52" s="115"/>
      <c r="X52" s="113"/>
      <c r="Y52" s="113"/>
      <c r="Z52" s="114"/>
      <c r="AA52" s="113"/>
      <c r="AB52" s="113"/>
      <c r="AC52" s="308" t="s">
        <v>14</v>
      </c>
      <c r="AD52" s="309"/>
      <c r="AE52" s="309"/>
      <c r="AF52" s="309"/>
      <c r="AG52" s="310"/>
    </row>
    <row r="53" spans="1:33" s="110" customFormat="1" ht="14.25" customHeight="1">
      <c r="A53" s="286" t="s">
        <v>13</v>
      </c>
      <c r="B53" s="287"/>
      <c r="C53" s="109"/>
      <c r="D53" s="111">
        <v>69.3</v>
      </c>
      <c r="E53" s="107"/>
      <c r="F53" s="107">
        <v>0</v>
      </c>
      <c r="G53" s="103"/>
      <c r="H53" s="107">
        <f t="shared" si="4"/>
        <v>0</v>
      </c>
      <c r="I53" s="106">
        <v>69.3</v>
      </c>
      <c r="J53" s="105" t="s">
        <v>12</v>
      </c>
      <c r="K53" s="107">
        <v>0</v>
      </c>
      <c r="L53" s="103"/>
      <c r="M53" s="102">
        <f t="shared" si="5"/>
        <v>0</v>
      </c>
      <c r="N53" s="99" t="s">
        <v>11</v>
      </c>
      <c r="O53" s="101">
        <v>0</v>
      </c>
      <c r="P53" s="100">
        <v>0</v>
      </c>
      <c r="Q53" s="99" t="s">
        <v>11</v>
      </c>
      <c r="R53" s="98">
        <v>0</v>
      </c>
      <c r="S53" s="97">
        <v>0</v>
      </c>
      <c r="T53" s="99" t="s">
        <v>11</v>
      </c>
      <c r="U53" s="98">
        <v>0</v>
      </c>
      <c r="V53" s="98">
        <v>0</v>
      </c>
      <c r="W53" s="99" t="s">
        <v>11</v>
      </c>
      <c r="X53" s="101">
        <v>0</v>
      </c>
      <c r="Y53" s="100">
        <v>0</v>
      </c>
      <c r="Z53" s="99" t="s">
        <v>11</v>
      </c>
      <c r="AA53" s="98">
        <v>0</v>
      </c>
      <c r="AB53" s="97">
        <v>0</v>
      </c>
      <c r="AC53" s="283" t="s">
        <v>10</v>
      </c>
      <c r="AD53" s="284"/>
      <c r="AE53" s="284"/>
      <c r="AF53" s="284"/>
      <c r="AG53" s="285"/>
    </row>
    <row r="54" spans="1:33" s="96" customFormat="1" ht="14.25" customHeight="1">
      <c r="A54" s="286" t="s">
        <v>9</v>
      </c>
      <c r="B54" s="293"/>
      <c r="C54" s="109"/>
      <c r="D54" s="106">
        <v>9.3000000000000007</v>
      </c>
      <c r="E54" s="108"/>
      <c r="F54" s="104">
        <v>0</v>
      </c>
      <c r="G54" s="103"/>
      <c r="H54" s="107">
        <f t="shared" si="4"/>
        <v>0</v>
      </c>
      <c r="I54" s="106">
        <v>9.3000000000000007</v>
      </c>
      <c r="J54" s="105"/>
      <c r="K54" s="104">
        <v>0</v>
      </c>
      <c r="L54" s="103"/>
      <c r="M54" s="102">
        <f t="shared" si="5"/>
        <v>0</v>
      </c>
      <c r="N54" s="99">
        <v>9.5</v>
      </c>
      <c r="O54" s="101">
        <v>0</v>
      </c>
      <c r="P54" s="100">
        <v>0</v>
      </c>
      <c r="Q54" s="99" t="s">
        <v>8</v>
      </c>
      <c r="R54" s="98">
        <v>0</v>
      </c>
      <c r="S54" s="97">
        <v>0</v>
      </c>
      <c r="T54" s="99" t="s">
        <v>7</v>
      </c>
      <c r="U54" s="98">
        <v>0</v>
      </c>
      <c r="V54" s="98">
        <v>0</v>
      </c>
      <c r="W54" s="99" t="s">
        <v>6</v>
      </c>
      <c r="X54" s="101">
        <v>0</v>
      </c>
      <c r="Y54" s="100">
        <v>0</v>
      </c>
      <c r="Z54" s="99" t="s">
        <v>5</v>
      </c>
      <c r="AA54" s="98">
        <v>0</v>
      </c>
      <c r="AB54" s="97">
        <v>0</v>
      </c>
      <c r="AC54" s="296" t="s">
        <v>4</v>
      </c>
      <c r="AD54" s="297"/>
      <c r="AE54" s="297"/>
      <c r="AF54" s="297"/>
      <c r="AG54" s="298"/>
    </row>
    <row r="55" spans="1:33" s="68" customFormat="1" ht="14.25" customHeight="1">
      <c r="A55" s="320" t="s">
        <v>3</v>
      </c>
      <c r="B55" s="321"/>
      <c r="C55" s="95"/>
      <c r="D55" s="94">
        <f>D8+D16+D48-D10-D25-D26</f>
        <v>2980.3258000000001</v>
      </c>
      <c r="E55" s="93"/>
      <c r="F55" s="92">
        <f>F8+F16+F48-F10-F25-F26</f>
        <v>291.64389999999997</v>
      </c>
      <c r="G55" s="91"/>
      <c r="H55" s="90">
        <f t="shared" si="4"/>
        <v>9.7856382010315777</v>
      </c>
      <c r="I55" s="92">
        <f>I8+I16+I48-I10-I25-I26</f>
        <v>3009.7767999999996</v>
      </c>
      <c r="J55" s="93"/>
      <c r="K55" s="92">
        <f>K8+K16+K48-K10-K25-K26</f>
        <v>286.54389999999995</v>
      </c>
      <c r="L55" s="91"/>
      <c r="M55" s="90">
        <f t="shared" si="5"/>
        <v>9.5204368642884081</v>
      </c>
      <c r="N55" s="89"/>
      <c r="O55" s="88"/>
      <c r="P55" s="87"/>
      <c r="Q55" s="84"/>
      <c r="R55" s="84"/>
      <c r="S55" s="83"/>
      <c r="T55" s="84"/>
      <c r="U55" s="84"/>
      <c r="V55" s="83"/>
      <c r="W55" s="86"/>
      <c r="X55" s="86"/>
      <c r="Y55" s="85"/>
      <c r="Z55" s="84"/>
      <c r="AA55" s="84"/>
      <c r="AB55" s="83"/>
      <c r="AC55" s="299" t="s">
        <v>2</v>
      </c>
      <c r="AD55" s="300"/>
      <c r="AE55" s="300"/>
      <c r="AF55" s="300"/>
      <c r="AG55" s="301"/>
    </row>
    <row r="56" spans="1:33" s="68" customFormat="1" ht="14.25" customHeight="1">
      <c r="A56" s="82" t="s">
        <v>1</v>
      </c>
      <c r="B56" s="81"/>
      <c r="C56" s="70"/>
      <c r="D56" s="80">
        <f>D8+D16+D48-D15-D36-D40-D42-D54</f>
        <v>3221.5257999999999</v>
      </c>
      <c r="E56" s="79"/>
      <c r="F56" s="78">
        <f>F8+F16+F48-F15-F36-F40-F42-F54</f>
        <v>323.7439</v>
      </c>
      <c r="G56" s="77"/>
      <c r="H56" s="76">
        <f t="shared" si="4"/>
        <v>10.049396469213439</v>
      </c>
      <c r="I56" s="78">
        <f xml:space="preserve"> I8+I16+I48-I15-I36-I40-I42-I54</f>
        <v>3249.9867999999992</v>
      </c>
      <c r="J56" s="79"/>
      <c r="K56" s="78">
        <f>K8+K16+K48-K15-K36-K40-K42-K54</f>
        <v>319.84389999999996</v>
      </c>
      <c r="L56" s="77"/>
      <c r="M56" s="76">
        <f>+K56/I56*100</f>
        <v>9.8413907404177792</v>
      </c>
      <c r="N56" s="75"/>
      <c r="O56" s="75"/>
      <c r="P56" s="74"/>
      <c r="Q56" s="73"/>
      <c r="R56" s="73"/>
      <c r="S56" s="72"/>
      <c r="T56" s="73"/>
      <c r="U56" s="73"/>
      <c r="V56" s="72"/>
      <c r="W56" s="75"/>
      <c r="X56" s="75"/>
      <c r="Y56" s="74"/>
      <c r="Z56" s="73"/>
      <c r="AA56" s="73"/>
      <c r="AB56" s="72"/>
      <c r="AC56" s="70"/>
      <c r="AD56" s="71"/>
      <c r="AE56" s="71"/>
      <c r="AF56" s="70"/>
      <c r="AG56" s="69" t="s">
        <v>0</v>
      </c>
    </row>
    <row r="57" spans="1:33" ht="14.1" customHeight="1">
      <c r="A57" s="67"/>
      <c r="B57" s="66"/>
      <c r="C57" s="63"/>
      <c r="D57" s="65"/>
      <c r="E57" s="64"/>
      <c r="F57" s="63"/>
      <c r="G57" s="63"/>
      <c r="H57" s="63"/>
      <c r="I57" s="62"/>
      <c r="J57" s="53"/>
      <c r="L57" s="61"/>
      <c r="M57" s="19"/>
      <c r="N57" s="60"/>
      <c r="O57" s="60"/>
      <c r="P57" s="60"/>
      <c r="Q57" s="58"/>
      <c r="R57" s="56"/>
      <c r="S57" s="59"/>
      <c r="T57" s="58"/>
      <c r="U57" s="57"/>
      <c r="V57" s="56"/>
      <c r="Z57" s="55"/>
      <c r="AA57" s="55"/>
      <c r="AB57" s="55"/>
    </row>
    <row r="58" spans="1:33" ht="30.95" customHeight="1">
      <c r="A58" s="319"/>
      <c r="B58" s="319"/>
      <c r="D58" s="16"/>
      <c r="F58" s="15"/>
      <c r="G58" s="7"/>
      <c r="H58" s="14"/>
      <c r="I58" s="54"/>
      <c r="J58" s="53"/>
      <c r="K58" s="19"/>
      <c r="L58" s="17"/>
      <c r="M58" s="14"/>
      <c r="N58" s="13"/>
      <c r="O58" s="13"/>
      <c r="Q58" s="15"/>
      <c r="R58" s="15"/>
      <c r="S58" s="15"/>
      <c r="T58" s="5"/>
      <c r="U58" s="5"/>
      <c r="V58" s="50"/>
      <c r="W58" s="50"/>
      <c r="X58" s="11"/>
      <c r="Y58" s="11"/>
      <c r="Z58" s="11"/>
    </row>
    <row r="59" spans="1:33" ht="12.75">
      <c r="A59" s="43"/>
      <c r="B59" s="43"/>
      <c r="C59" s="43"/>
      <c r="D59" s="43"/>
      <c r="E59" s="43"/>
      <c r="F59" s="43"/>
      <c r="G59" s="43"/>
      <c r="H59" s="32"/>
      <c r="I59" s="32"/>
      <c r="J59" s="32"/>
      <c r="K59" s="32"/>
      <c r="L59" s="43"/>
      <c r="M59" s="43"/>
      <c r="N59" s="27"/>
      <c r="O59" s="27"/>
      <c r="P59" s="52"/>
      <c r="Q59" s="23"/>
      <c r="R59" s="51"/>
      <c r="S59" s="43"/>
      <c r="T59" s="42"/>
      <c r="U59" s="23"/>
      <c r="V59" s="23"/>
      <c r="W59" s="23"/>
      <c r="X59" s="23"/>
      <c r="Y59" s="50"/>
      <c r="Z59" s="11"/>
    </row>
    <row r="60" spans="1:33" ht="12.75">
      <c r="A60" s="23"/>
      <c r="B60" s="23"/>
      <c r="C60" s="23"/>
      <c r="D60" s="45"/>
      <c r="E60" s="43"/>
      <c r="F60" s="42"/>
      <c r="G60" s="43"/>
      <c r="H60" s="44"/>
      <c r="I60" s="42"/>
      <c r="J60" s="43"/>
      <c r="K60" s="42"/>
      <c r="L60" s="26"/>
      <c r="M60" s="44"/>
      <c r="N60" s="48"/>
      <c r="O60" s="27"/>
      <c r="P60" s="46"/>
      <c r="Q60" s="23"/>
      <c r="R60" s="47"/>
      <c r="S60" s="42"/>
      <c r="T60" s="42"/>
      <c r="U60" s="23"/>
      <c r="V60" s="23"/>
      <c r="W60" s="23"/>
      <c r="X60" s="23"/>
      <c r="Y60" s="50"/>
      <c r="Z60" s="11"/>
    </row>
    <row r="61" spans="1:33" ht="12.75">
      <c r="A61" s="34"/>
      <c r="B61" s="34"/>
      <c r="C61" s="34"/>
      <c r="D61" s="33"/>
      <c r="E61" s="32"/>
      <c r="F61" s="31"/>
      <c r="G61" s="32"/>
      <c r="H61" s="29"/>
      <c r="I61" s="31"/>
      <c r="J61" s="32"/>
      <c r="K61" s="31"/>
      <c r="L61" s="30"/>
      <c r="M61" s="29"/>
      <c r="N61" s="28"/>
      <c r="O61" s="27"/>
      <c r="P61" s="46"/>
      <c r="Q61" s="23"/>
      <c r="R61" s="47"/>
      <c r="S61" s="42"/>
      <c r="T61" s="42"/>
      <c r="U61" s="23"/>
      <c r="V61" s="23"/>
      <c r="W61" s="23"/>
      <c r="X61" s="23"/>
      <c r="Y61" s="50"/>
      <c r="Z61" s="11"/>
    </row>
    <row r="62" spans="1:33" ht="12.75">
      <c r="A62" s="34"/>
      <c r="B62" s="34"/>
      <c r="C62" s="34"/>
      <c r="D62" s="33"/>
      <c r="E62" s="32"/>
      <c r="F62" s="31"/>
      <c r="G62" s="32"/>
      <c r="H62" s="29"/>
      <c r="I62" s="31"/>
      <c r="J62" s="32"/>
      <c r="K62" s="31"/>
      <c r="L62" s="30"/>
      <c r="M62" s="29"/>
      <c r="N62" s="28"/>
      <c r="O62" s="49"/>
      <c r="P62" s="27"/>
      <c r="Q62" s="42"/>
      <c r="R62" s="42"/>
      <c r="S62" s="42"/>
      <c r="T62" s="23"/>
      <c r="U62" s="23"/>
      <c r="V62" s="23"/>
      <c r="W62" s="23"/>
      <c r="X62" s="23"/>
      <c r="Y62" s="11"/>
      <c r="Z62" s="11"/>
    </row>
    <row r="63" spans="1:33" ht="12.75">
      <c r="A63" s="34"/>
      <c r="B63" s="34"/>
      <c r="C63" s="34"/>
      <c r="D63" s="33"/>
      <c r="E63" s="32"/>
      <c r="F63" s="31"/>
      <c r="G63" s="32"/>
      <c r="H63" s="29"/>
      <c r="I63" s="31"/>
      <c r="J63" s="32"/>
      <c r="K63" s="31"/>
      <c r="L63" s="30"/>
      <c r="M63" s="29"/>
      <c r="N63" s="28"/>
      <c r="O63" s="49"/>
      <c r="P63" s="27"/>
      <c r="Q63" s="42"/>
      <c r="R63" s="42"/>
      <c r="S63" s="42"/>
      <c r="T63" s="23"/>
      <c r="U63" s="23"/>
      <c r="V63" s="23"/>
      <c r="W63" s="23"/>
      <c r="X63" s="23"/>
      <c r="Y63" s="11"/>
      <c r="Z63" s="11"/>
    </row>
    <row r="64" spans="1:33" ht="12.75">
      <c r="A64" s="34"/>
      <c r="B64" s="34"/>
      <c r="C64" s="34"/>
      <c r="D64" s="33"/>
      <c r="E64" s="32"/>
      <c r="F64" s="31"/>
      <c r="G64" s="32"/>
      <c r="H64" s="29"/>
      <c r="I64" s="31"/>
      <c r="J64" s="32"/>
      <c r="K64" s="31"/>
      <c r="L64" s="30"/>
      <c r="M64" s="29"/>
      <c r="N64" s="28"/>
      <c r="O64" s="46"/>
      <c r="P64" s="27"/>
      <c r="Q64" s="42"/>
      <c r="R64" s="42"/>
      <c r="S64" s="42"/>
      <c r="T64" s="23"/>
      <c r="U64" s="23"/>
      <c r="V64" s="23"/>
      <c r="W64" s="23"/>
      <c r="X64" s="23"/>
      <c r="Y64" s="11"/>
      <c r="Z64" s="11"/>
    </row>
    <row r="65" spans="1:26" ht="12.75">
      <c r="A65" s="34"/>
      <c r="B65" s="34"/>
      <c r="C65" s="34"/>
      <c r="D65" s="33"/>
      <c r="E65" s="32"/>
      <c r="F65" s="31"/>
      <c r="G65" s="32"/>
      <c r="H65" s="29"/>
      <c r="I65" s="31"/>
      <c r="J65" s="32"/>
      <c r="K65" s="31"/>
      <c r="L65" s="30"/>
      <c r="M65" s="29"/>
      <c r="N65" s="28"/>
      <c r="O65" s="46"/>
      <c r="P65" s="27"/>
      <c r="Q65" s="42"/>
      <c r="R65" s="42"/>
      <c r="S65" s="42"/>
      <c r="T65" s="23"/>
      <c r="U65" s="23"/>
      <c r="V65" s="23"/>
      <c r="W65" s="23"/>
      <c r="X65" s="23"/>
      <c r="Y65" s="11"/>
      <c r="Z65" s="11"/>
    </row>
    <row r="66" spans="1:26" ht="12.75">
      <c r="A66" s="23"/>
      <c r="B66" s="23"/>
      <c r="C66" s="23"/>
      <c r="D66" s="45"/>
      <c r="E66" s="43"/>
      <c r="F66" s="42"/>
      <c r="G66" s="43"/>
      <c r="H66" s="44"/>
      <c r="I66" s="42"/>
      <c r="J66" s="43"/>
      <c r="K66" s="42"/>
      <c r="L66" s="26"/>
      <c r="M66" s="44"/>
      <c r="N66" s="48"/>
      <c r="O66" s="27"/>
      <c r="P66" s="46"/>
      <c r="Q66" s="23"/>
      <c r="R66" s="47"/>
      <c r="S66" s="42"/>
      <c r="T66" s="42"/>
      <c r="U66" s="23"/>
      <c r="V66" s="23"/>
      <c r="W66" s="23"/>
      <c r="X66" s="23"/>
      <c r="Y66" s="11"/>
      <c r="Z66" s="11"/>
    </row>
    <row r="67" spans="1:26" ht="12.75">
      <c r="A67" s="34"/>
      <c r="B67" s="34"/>
      <c r="C67" s="34"/>
      <c r="D67" s="33"/>
      <c r="E67" s="32"/>
      <c r="F67" s="31"/>
      <c r="G67" s="32"/>
      <c r="H67" s="29"/>
      <c r="I67" s="31"/>
      <c r="J67" s="32"/>
      <c r="K67" s="31"/>
      <c r="L67" s="30"/>
      <c r="M67" s="29"/>
      <c r="N67" s="28"/>
      <c r="O67" s="46"/>
      <c r="P67" s="27"/>
      <c r="Q67" s="42"/>
      <c r="R67" s="42"/>
      <c r="S67" s="42"/>
      <c r="T67" s="23"/>
      <c r="U67" s="23"/>
      <c r="V67" s="23"/>
      <c r="W67" s="23"/>
      <c r="X67" s="23"/>
      <c r="Y67" s="11"/>
      <c r="Z67" s="11"/>
    </row>
    <row r="68" spans="1:26" ht="12.75">
      <c r="A68" s="34"/>
      <c r="B68" s="34"/>
      <c r="C68" s="34"/>
      <c r="D68" s="33"/>
      <c r="E68" s="32"/>
      <c r="F68" s="31"/>
      <c r="G68" s="32"/>
      <c r="H68" s="29"/>
      <c r="I68" s="31"/>
      <c r="J68" s="32"/>
      <c r="K68" s="31"/>
      <c r="L68" s="30"/>
      <c r="M68" s="29"/>
      <c r="N68" s="28"/>
      <c r="O68" s="46"/>
      <c r="P68" s="27"/>
      <c r="Q68" s="42"/>
      <c r="R68" s="42"/>
      <c r="S68" s="42"/>
      <c r="T68" s="23"/>
      <c r="U68" s="23"/>
      <c r="V68" s="23"/>
      <c r="W68" s="23"/>
      <c r="X68" s="23"/>
      <c r="Y68" s="11"/>
      <c r="Z68" s="11"/>
    </row>
    <row r="69" spans="1:26" ht="12.75">
      <c r="A69" s="23"/>
      <c r="B69" s="34"/>
      <c r="C69" s="23"/>
      <c r="D69" s="45"/>
      <c r="E69" s="43"/>
      <c r="F69" s="42"/>
      <c r="G69" s="43"/>
      <c r="H69" s="44"/>
      <c r="I69" s="42"/>
      <c r="J69" s="43"/>
      <c r="K69" s="42"/>
      <c r="L69" s="26"/>
      <c r="M69" s="23"/>
      <c r="N69" s="27"/>
      <c r="O69" s="41"/>
      <c r="P69" s="28"/>
      <c r="Q69" s="23"/>
      <c r="R69" s="23"/>
      <c r="S69" s="26"/>
      <c r="T69" s="26"/>
      <c r="U69" s="25"/>
      <c r="V69" s="24"/>
      <c r="W69" s="24"/>
      <c r="X69" s="23"/>
      <c r="Y69" s="11"/>
      <c r="Z69" s="11"/>
    </row>
    <row r="70" spans="1:26" ht="12.75">
      <c r="A70" s="40"/>
      <c r="B70" s="39"/>
      <c r="C70" s="38"/>
      <c r="D70" s="37"/>
      <c r="E70" s="32"/>
      <c r="F70" s="31"/>
      <c r="G70" s="32"/>
      <c r="H70" s="29"/>
      <c r="I70" s="31"/>
      <c r="J70" s="32"/>
      <c r="K70" s="31"/>
      <c r="L70" s="30"/>
      <c r="M70" s="23"/>
      <c r="N70" s="27"/>
      <c r="O70" s="36"/>
      <c r="P70" s="35"/>
      <c r="Q70" s="26"/>
      <c r="R70" s="23"/>
      <c r="S70" s="26"/>
      <c r="T70" s="26"/>
      <c r="U70" s="25"/>
      <c r="V70" s="24"/>
      <c r="W70" s="24"/>
      <c r="X70" s="23"/>
      <c r="Y70" s="11"/>
      <c r="Z70" s="11"/>
    </row>
    <row r="71" spans="1:26">
      <c r="A71" s="23"/>
      <c r="C71" s="34"/>
      <c r="D71" s="33"/>
      <c r="E71" s="32"/>
      <c r="F71" s="31"/>
      <c r="G71" s="32"/>
      <c r="H71" s="29"/>
      <c r="I71" s="31"/>
      <c r="J71" s="32"/>
      <c r="K71" s="31"/>
      <c r="L71" s="30"/>
      <c r="M71" s="29"/>
      <c r="N71" s="28"/>
      <c r="O71" s="27"/>
      <c r="P71" s="27"/>
      <c r="R71" s="23"/>
      <c r="S71" s="26"/>
      <c r="T71" s="26"/>
      <c r="U71" s="25"/>
      <c r="V71" s="24"/>
      <c r="W71" s="24"/>
      <c r="X71" s="23"/>
      <c r="Y71" s="11"/>
      <c r="Z71" s="11"/>
    </row>
    <row r="72" spans="1:26">
      <c r="A72" s="5"/>
      <c r="B72" s="19"/>
      <c r="P72" s="21"/>
      <c r="Q72" s="3"/>
      <c r="R72" s="20"/>
      <c r="S72" s="10"/>
      <c r="T72" s="10"/>
      <c r="U72" s="19"/>
      <c r="V72" s="19"/>
      <c r="W72" s="22"/>
    </row>
    <row r="73" spans="1:26">
      <c r="A73" s="19"/>
      <c r="P73" s="21"/>
      <c r="Q73" s="3"/>
      <c r="R73" s="20"/>
      <c r="S73" s="10"/>
      <c r="T73" s="10"/>
      <c r="U73" s="19"/>
      <c r="V73" s="19"/>
      <c r="W73" s="19"/>
    </row>
    <row r="74" spans="1:26">
      <c r="A74" s="5"/>
      <c r="I74" s="15"/>
      <c r="K74" s="15"/>
      <c r="L74" s="17"/>
      <c r="M74" s="14"/>
      <c r="N74" s="13"/>
      <c r="O74" s="13"/>
      <c r="V74" s="12"/>
      <c r="W74" s="12"/>
      <c r="X74" s="11"/>
      <c r="Y74" s="11"/>
    </row>
    <row r="75" spans="1:26">
      <c r="A75" s="18"/>
      <c r="D75" s="16"/>
      <c r="F75" s="15"/>
      <c r="G75" s="7"/>
      <c r="H75" s="14"/>
      <c r="I75" s="15"/>
      <c r="K75" s="15"/>
      <c r="L75" s="17"/>
      <c r="M75" s="14"/>
      <c r="N75" s="13"/>
      <c r="O75" s="13"/>
      <c r="P75" s="13"/>
      <c r="V75" s="12"/>
      <c r="W75" s="12"/>
      <c r="X75" s="11"/>
      <c r="Y75" s="11"/>
    </row>
    <row r="76" spans="1:26">
      <c r="A76" s="18"/>
      <c r="D76" s="16"/>
      <c r="F76" s="15"/>
      <c r="G76" s="7"/>
      <c r="H76" s="14"/>
      <c r="I76" s="15"/>
      <c r="K76" s="15"/>
      <c r="L76" s="17"/>
      <c r="M76" s="14"/>
      <c r="N76" s="13"/>
      <c r="O76" s="13"/>
      <c r="P76" s="13"/>
      <c r="V76" s="12"/>
      <c r="W76" s="12"/>
      <c r="X76" s="11"/>
    </row>
    <row r="77" spans="1:26">
      <c r="D77" s="16"/>
      <c r="F77" s="15"/>
      <c r="G77" s="7"/>
      <c r="H77" s="14"/>
      <c r="P77" s="13"/>
      <c r="V77" s="12"/>
      <c r="W77" s="12"/>
      <c r="X77" s="11"/>
    </row>
    <row r="81" spans="9:9">
      <c r="I81" s="10"/>
    </row>
    <row r="82" spans="9:9">
      <c r="I82" s="9"/>
    </row>
    <row r="83" spans="9:9">
      <c r="I83" s="9"/>
    </row>
  </sheetData>
  <mergeCells count="123">
    <mergeCell ref="A5:B7"/>
    <mergeCell ref="D5:H5"/>
    <mergeCell ref="I5:M5"/>
    <mergeCell ref="M6:M7"/>
    <mergeCell ref="N6:N7"/>
    <mergeCell ref="W5:Y5"/>
    <mergeCell ref="W6:W7"/>
    <mergeCell ref="Y6:Y7"/>
    <mergeCell ref="A58:B58"/>
    <mergeCell ref="A55:B55"/>
    <mergeCell ref="AC19:AG19"/>
    <mergeCell ref="AC20:AG20"/>
    <mergeCell ref="AC21:AG21"/>
    <mergeCell ref="Z6:Z7"/>
    <mergeCell ref="AB6:AB7"/>
    <mergeCell ref="AC5:AG7"/>
    <mergeCell ref="AC8:AG8"/>
    <mergeCell ref="AC9:AG9"/>
    <mergeCell ref="AC13:AG13"/>
    <mergeCell ref="AC11:AG11"/>
    <mergeCell ref="AC12:AG12"/>
    <mergeCell ref="Z5:AB5"/>
    <mergeCell ref="T5:V5"/>
    <mergeCell ref="T6:T7"/>
    <mergeCell ref="V6:V7"/>
    <mergeCell ref="A42:B42"/>
    <mergeCell ref="N5:P5"/>
    <mergeCell ref="P6:P7"/>
    <mergeCell ref="Q5:S5"/>
    <mergeCell ref="Q6:Q7"/>
    <mergeCell ref="S6:S7"/>
    <mergeCell ref="A32:B32"/>
    <mergeCell ref="AC27:AG27"/>
    <mergeCell ref="AC28:AG28"/>
    <mergeCell ref="A22:B22"/>
    <mergeCell ref="A23:B23"/>
    <mergeCell ref="AC14:AG14"/>
    <mergeCell ref="AC15:AG15"/>
    <mergeCell ref="AC16:AG16"/>
    <mergeCell ref="AC17:AG17"/>
    <mergeCell ref="AC18:AG18"/>
    <mergeCell ref="A19:B19"/>
    <mergeCell ref="AC47:AG47"/>
    <mergeCell ref="AC48:AG48"/>
    <mergeCell ref="AC49:AG49"/>
    <mergeCell ref="AC29:AG29"/>
    <mergeCell ref="AC30:AG30"/>
    <mergeCell ref="AC31:AG31"/>
    <mergeCell ref="AC32:AG32"/>
    <mergeCell ref="AC33:AG33"/>
    <mergeCell ref="AC34:AG34"/>
    <mergeCell ref="AC54:AG54"/>
    <mergeCell ref="AC55:AG55"/>
    <mergeCell ref="D6:E7"/>
    <mergeCell ref="F6:G6"/>
    <mergeCell ref="F7:G7"/>
    <mergeCell ref="H6:H7"/>
    <mergeCell ref="I6:J7"/>
    <mergeCell ref="K6:L6"/>
    <mergeCell ref="K7:L7"/>
    <mergeCell ref="AC50:AG50"/>
    <mergeCell ref="AC51:AG51"/>
    <mergeCell ref="AC35:AG35"/>
    <mergeCell ref="AC36:AG36"/>
    <mergeCell ref="AC37:AG37"/>
    <mergeCell ref="AC38:AG38"/>
    <mergeCell ref="AC39:AG39"/>
    <mergeCell ref="AC40:AG40"/>
    <mergeCell ref="AC52:AG52"/>
    <mergeCell ref="AC53:AG53"/>
    <mergeCell ref="AC41:AG41"/>
    <mergeCell ref="AC43:AG43"/>
    <mergeCell ref="AC44:AG44"/>
    <mergeCell ref="AC45:AG45"/>
    <mergeCell ref="AC46:AG46"/>
    <mergeCell ref="A9:B9"/>
    <mergeCell ref="A8:B8"/>
    <mergeCell ref="A21:B21"/>
    <mergeCell ref="A20:B20"/>
    <mergeCell ref="A17:B17"/>
    <mergeCell ref="A16:B16"/>
    <mergeCell ref="A15:B15"/>
    <mergeCell ref="A18:B18"/>
    <mergeCell ref="A54:B54"/>
    <mergeCell ref="A53:B53"/>
    <mergeCell ref="A52:B52"/>
    <mergeCell ref="A51:B51"/>
    <mergeCell ref="A49:B49"/>
    <mergeCell ref="A48:B48"/>
    <mergeCell ref="A44:B44"/>
    <mergeCell ref="A39:B39"/>
    <mergeCell ref="A30:B30"/>
    <mergeCell ref="A29:B29"/>
    <mergeCell ref="A50:B50"/>
    <mergeCell ref="A31:B31"/>
    <mergeCell ref="A14:B14"/>
    <mergeCell ref="A13:B13"/>
    <mergeCell ref="A12:B12"/>
    <mergeCell ref="A43:B43"/>
    <mergeCell ref="A41:B41"/>
    <mergeCell ref="A27:B27"/>
    <mergeCell ref="A24:B24"/>
    <mergeCell ref="A46:B46"/>
    <mergeCell ref="A45:B45"/>
    <mergeCell ref="A28:B28"/>
    <mergeCell ref="A36:B36"/>
    <mergeCell ref="A37:B37"/>
    <mergeCell ref="A40:B40"/>
    <mergeCell ref="A38:B38"/>
    <mergeCell ref="A35:B35"/>
    <mergeCell ref="A34:B34"/>
    <mergeCell ref="A33:B33"/>
    <mergeCell ref="A47:B47"/>
    <mergeCell ref="A10:B10"/>
    <mergeCell ref="AC10:AG10"/>
    <mergeCell ref="A25:B25"/>
    <mergeCell ref="AC25:AG25"/>
    <mergeCell ref="A26:B26"/>
    <mergeCell ref="AC26:AG26"/>
    <mergeCell ref="A11:B11"/>
    <mergeCell ref="AC22:AG22"/>
    <mergeCell ref="AC23:AG23"/>
    <mergeCell ref="AC24:AG24"/>
  </mergeCells>
  <printOptions horizontalCentered="1" gridLines="1" gridLinesSet="0"/>
  <pageMargins left="0.25" right="0.25" top="0.75" bottom="0.75" header="0.3" footer="0.3"/>
  <pageSetup paperSize="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1.2 </vt:lpstr>
      <vt:lpstr>'Table 1.2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2021-03-04T09:17:59Z</dcterms:created>
  <dcterms:modified xsi:type="dcterms:W3CDTF">2021-03-04T09:52:37Z</dcterms:modified>
</cp:coreProperties>
</file>