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1-Publications\1-PUBLICATIONS\NTE\PUBLICATIONS EN COURS\7608_Brown Book 2021\Stat Links\7608\"/>
    </mc:Choice>
  </mc:AlternateContent>
  <bookViews>
    <workbookView xWindow="0" yWindow="0" windowWidth="26835" windowHeight="11670"/>
  </bookViews>
  <sheets>
    <sheet name="Table 1.1 " sheetId="1" r:id="rId1"/>
  </sheets>
  <definedNames>
    <definedName name="_xlnm.Print_Area" localSheetId="0">'Table 1.1 '!$Q$1:$AA$57</definedName>
    <definedName name="Z_7D5F35CD_26AA_460E_BE95_23E2A00512DF_.wvu.PrintArea" localSheetId="0" hidden="1">'Table 1.1 '!$A$1:$R$90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D8" i="1"/>
  <c r="F8" i="1"/>
  <c r="H8" i="1"/>
  <c r="I8" i="1"/>
  <c r="I7" i="1" s="1"/>
  <c r="K8" i="1"/>
  <c r="K7" i="1" s="1"/>
  <c r="M8" i="1"/>
  <c r="H9" i="1"/>
  <c r="M9" i="1"/>
  <c r="H10" i="1"/>
  <c r="M10" i="1"/>
  <c r="H11" i="1"/>
  <c r="M11" i="1"/>
  <c r="H12" i="1"/>
  <c r="M12" i="1"/>
  <c r="D13" i="1"/>
  <c r="D7" i="1" s="1"/>
  <c r="I13" i="1"/>
  <c r="D17" i="1"/>
  <c r="F17" i="1"/>
  <c r="F16" i="1" s="1"/>
  <c r="H17" i="1"/>
  <c r="I17" i="1"/>
  <c r="I16" i="1" s="1"/>
  <c r="K17" i="1"/>
  <c r="K16" i="1" s="1"/>
  <c r="M17" i="1"/>
  <c r="H18" i="1"/>
  <c r="M18" i="1"/>
  <c r="H19" i="1"/>
  <c r="M19" i="1"/>
  <c r="H20" i="1"/>
  <c r="M20" i="1"/>
  <c r="H21" i="1"/>
  <c r="M21" i="1"/>
  <c r="H22" i="1"/>
  <c r="M22" i="1"/>
  <c r="H23" i="1"/>
  <c r="M23" i="1"/>
  <c r="H24" i="1"/>
  <c r="M24" i="1"/>
  <c r="H25" i="1"/>
  <c r="M25" i="1"/>
  <c r="P25" i="1"/>
  <c r="S25" i="1"/>
  <c r="H26" i="1"/>
  <c r="M26" i="1"/>
  <c r="H27" i="1"/>
  <c r="M27" i="1"/>
  <c r="H28" i="1"/>
  <c r="M28" i="1"/>
  <c r="H29" i="1"/>
  <c r="M29" i="1"/>
  <c r="H30" i="1"/>
  <c r="M30" i="1"/>
  <c r="P30" i="1"/>
  <c r="S30" i="1"/>
  <c r="V30" i="1"/>
  <c r="Y30" i="1"/>
  <c r="H31" i="1"/>
  <c r="M31" i="1"/>
  <c r="P31" i="1"/>
  <c r="S31" i="1"/>
  <c r="V31" i="1"/>
  <c r="Y31" i="1"/>
  <c r="H32" i="1"/>
  <c r="M32" i="1"/>
  <c r="H33" i="1"/>
  <c r="M33" i="1"/>
  <c r="P33" i="1"/>
  <c r="S33" i="1"/>
  <c r="V33" i="1"/>
  <c r="Y33" i="1"/>
  <c r="D34" i="1"/>
  <c r="D16" i="1" s="1"/>
  <c r="F34" i="1"/>
  <c r="H34" i="1" s="1"/>
  <c r="I34" i="1"/>
  <c r="K34" i="1"/>
  <c r="M34" i="1"/>
  <c r="H46" i="1"/>
  <c r="M46" i="1"/>
  <c r="P46" i="1"/>
  <c r="S46" i="1"/>
  <c r="V46" i="1"/>
  <c r="Y46" i="1"/>
  <c r="D49" i="1"/>
  <c r="F49" i="1"/>
  <c r="H49" i="1"/>
  <c r="I49" i="1"/>
  <c r="K49" i="1"/>
  <c r="M49" i="1" s="1"/>
  <c r="D50" i="1"/>
  <c r="F50" i="1"/>
  <c r="H50" i="1" s="1"/>
  <c r="I50" i="1"/>
  <c r="K50" i="1"/>
  <c r="M50" i="1" s="1"/>
  <c r="H51" i="1"/>
  <c r="M51" i="1"/>
  <c r="H52" i="1"/>
  <c r="M52" i="1"/>
  <c r="D53" i="1"/>
  <c r="F53" i="1"/>
  <c r="H53" i="1"/>
  <c r="I53" i="1"/>
  <c r="K53" i="1"/>
  <c r="M53" i="1"/>
  <c r="H54" i="1"/>
  <c r="M54" i="1"/>
  <c r="H55" i="1"/>
  <c r="M55" i="1"/>
  <c r="H16" i="1" l="1"/>
  <c r="F56" i="1"/>
  <c r="D57" i="1"/>
  <c r="D56" i="1"/>
  <c r="K56" i="1"/>
  <c r="M7" i="1"/>
  <c r="K57" i="1"/>
  <c r="I56" i="1"/>
  <c r="I57" i="1"/>
  <c r="M16" i="1"/>
  <c r="H7" i="1"/>
  <c r="F57" i="1"/>
  <c r="H57" i="1" s="1"/>
  <c r="M57" i="1" l="1"/>
  <c r="M56" i="1"/>
  <c r="H56" i="1"/>
</calcChain>
</file>

<file path=xl/sharedStrings.xml><?xml version="1.0" encoding="utf-8"?>
<sst xmlns="http://schemas.openxmlformats.org/spreadsheetml/2006/main" count="377" uniqueCount="191">
  <si>
    <t xml:space="preserve">NEA Total </t>
  </si>
  <si>
    <t>OECD Total</t>
  </si>
  <si>
    <t>N/A</t>
  </si>
  <si>
    <t>*</t>
  </si>
  <si>
    <t>New Zealand</t>
  </si>
  <si>
    <t>Australia</t>
  </si>
  <si>
    <t>Non-nuclear countries</t>
  </si>
  <si>
    <t>Korea</t>
  </si>
  <si>
    <t>20.4-21.8</t>
  </si>
  <si>
    <t>217-232</t>
  </si>
  <si>
    <t>Japan</t>
  </si>
  <si>
    <t>Nuclear countries</t>
  </si>
  <si>
    <t>Pacific</t>
  </si>
  <si>
    <t>6.4-6.7</t>
  </si>
  <si>
    <t>35.0-42.0</t>
  </si>
  <si>
    <t>545.0-636.0</t>
  </si>
  <si>
    <t>7.2-8.0</t>
  </si>
  <si>
    <t>485.0-527.0</t>
  </si>
  <si>
    <t>8.2-9.3</t>
  </si>
  <si>
    <t>427.0-450.0</t>
  </si>
  <si>
    <t>4.8-5.6</t>
  </si>
  <si>
    <t>17.5-21.0</t>
  </si>
  <si>
    <t>366.0-373.0</t>
  </si>
  <si>
    <t xml:space="preserve">(b) </t>
  </si>
  <si>
    <t>Turkey</t>
  </si>
  <si>
    <t>61.7-66.3</t>
  </si>
  <si>
    <t>57.2-61.1</t>
  </si>
  <si>
    <t>52.7-55.8</t>
  </si>
  <si>
    <t>50.1-51.1</t>
  </si>
  <si>
    <t xml:space="preserve">Portugal </t>
  </si>
  <si>
    <t>Poland</t>
  </si>
  <si>
    <t>Norway</t>
  </si>
  <si>
    <t>Luxembourg</t>
  </si>
  <si>
    <t>6.6-13.1</t>
  </si>
  <si>
    <t>6.1-12.1</t>
  </si>
  <si>
    <t>(b)</t>
  </si>
  <si>
    <t>Latvia</t>
  </si>
  <si>
    <t>Italy</t>
  </si>
  <si>
    <t>Israel</t>
  </si>
  <si>
    <t>43.0-49.5</t>
  </si>
  <si>
    <t>40.1-47.5</t>
  </si>
  <si>
    <t>37.1-46.5</t>
  </si>
  <si>
    <t>34.5-39.6</t>
  </si>
  <si>
    <t>Ireland</t>
  </si>
  <si>
    <t>Iceland</t>
  </si>
  <si>
    <t>60.7-64.8</t>
  </si>
  <si>
    <t>57.0-58.5</t>
  </si>
  <si>
    <t>Greece</t>
  </si>
  <si>
    <t>9.5-12.0</t>
  </si>
  <si>
    <t>6.9-10.4</t>
  </si>
  <si>
    <t>6.7-8.4</t>
  </si>
  <si>
    <t>5.3-5.7</t>
  </si>
  <si>
    <t>Estonia</t>
  </si>
  <si>
    <t>Denmark</t>
  </si>
  <si>
    <t>Austria</t>
  </si>
  <si>
    <t xml:space="preserve">United Kingdom </t>
  </si>
  <si>
    <t>15.4-20.0</t>
  </si>
  <si>
    <t>10.0-15.0</t>
  </si>
  <si>
    <t>65.0-75.0</t>
  </si>
  <si>
    <t>23.8-26.7</t>
  </si>
  <si>
    <t>15.0-20.0</t>
  </si>
  <si>
    <t>30.7-30.8</t>
  </si>
  <si>
    <t>20.0-23.0</t>
  </si>
  <si>
    <t>Switzerland</t>
  </si>
  <si>
    <t>Sweden</t>
  </si>
  <si>
    <t>Spain</t>
  </si>
  <si>
    <t>23.1-47.4</t>
  </si>
  <si>
    <t>5.2-15.4</t>
  </si>
  <si>
    <t>22.5-32.5</t>
  </si>
  <si>
    <t>26.0-29.6</t>
  </si>
  <si>
    <t>5.2-6.1</t>
  </si>
  <si>
    <t>20.0-20.6</t>
  </si>
  <si>
    <t>31.7-35.9</t>
  </si>
  <si>
    <t>16.4-17.0</t>
  </si>
  <si>
    <t>33.3-37.0</t>
  </si>
  <si>
    <t>15.9-16.5</t>
  </si>
  <si>
    <t>Slovenia</t>
  </si>
  <si>
    <t>57.7-57.9</t>
  </si>
  <si>
    <t>22.4-23.2</t>
  </si>
  <si>
    <t>38.8-40.1</t>
  </si>
  <si>
    <t>62.0-63.0</t>
  </si>
  <si>
    <t>22.3-23.1</t>
  </si>
  <si>
    <t>35.4-37.3</t>
  </si>
  <si>
    <t>64.3-64.9</t>
  </si>
  <si>
    <t>34.5-34.8</t>
  </si>
  <si>
    <t>Slovak Republic</t>
  </si>
  <si>
    <t>211.6-228.8</t>
  </si>
  <si>
    <t>Russia</t>
  </si>
  <si>
    <t>20.8-N/A</t>
  </si>
  <si>
    <t>20.8-21.0</t>
  </si>
  <si>
    <t>10.4-10.5</t>
  </si>
  <si>
    <t>Romania</t>
  </si>
  <si>
    <t>Netherlands</t>
  </si>
  <si>
    <t>49.9-72.0</t>
  </si>
  <si>
    <t>26.4-38.1</t>
  </si>
  <si>
    <t>66.6-89.8</t>
  </si>
  <si>
    <t>29.5-39.8</t>
  </si>
  <si>
    <t>59.6-62.6</t>
  </si>
  <si>
    <t>24.3-33.8</t>
  </si>
  <si>
    <t>40.8-54.0</t>
  </si>
  <si>
    <t>41.7-57.6</t>
  </si>
  <si>
    <t>25.7-35.5</t>
  </si>
  <si>
    <t>Hungary</t>
  </si>
  <si>
    <t>552-696</t>
  </si>
  <si>
    <t>571-646</t>
  </si>
  <si>
    <t>585-592</t>
  </si>
  <si>
    <t>587-600</t>
  </si>
  <si>
    <t xml:space="preserve">Germany </t>
  </si>
  <si>
    <t>57.4-59.2</t>
  </si>
  <si>
    <t>360-371</t>
  </si>
  <si>
    <t>66.6-68.5</t>
  </si>
  <si>
    <t>382-393</t>
  </si>
  <si>
    <t xml:space="preserve">France </t>
  </si>
  <si>
    <t>21.3-37.4</t>
  </si>
  <si>
    <t>21.7-38.1</t>
  </si>
  <si>
    <t>35.5-37.4</t>
  </si>
  <si>
    <t>36.2-38.1</t>
  </si>
  <si>
    <t>43.8-45.8</t>
  </si>
  <si>
    <t>39.4-41.2</t>
  </si>
  <si>
    <t>29.0-30.0</t>
  </si>
  <si>
    <t>25.5-26.4</t>
  </si>
  <si>
    <t>Finland</t>
  </si>
  <si>
    <t>45.3-52.2</t>
  </si>
  <si>
    <t>31.5-41.6</t>
  </si>
  <si>
    <t>69.6-79.7</t>
  </si>
  <si>
    <t>41.0-41.1</t>
  </si>
  <si>
    <t>74.8-74.9</t>
  </si>
  <si>
    <t>31.5-31.6</t>
  </si>
  <si>
    <t>76.8-76.9</t>
  </si>
  <si>
    <t>38.9-39.0</t>
  </si>
  <si>
    <t>30.1-30.2</t>
  </si>
  <si>
    <t>77.3-77.4</t>
  </si>
  <si>
    <t>Czech Republic</t>
  </si>
  <si>
    <t>59.6-63.1</t>
  </si>
  <si>
    <t>30.4-32.2</t>
  </si>
  <si>
    <t>45.7-48.1</t>
  </si>
  <si>
    <t>22.7-24.0</t>
  </si>
  <si>
    <t>49.7-49.9</t>
  </si>
  <si>
    <t>31.4-33.1</t>
  </si>
  <si>
    <t>14.9-15.8</t>
  </si>
  <si>
    <t>47.5-47.7</t>
  </si>
  <si>
    <t>32.6-34.4</t>
  </si>
  <si>
    <t>45.8-46.0</t>
  </si>
  <si>
    <t>Bulgaria</t>
  </si>
  <si>
    <t>86-149</t>
  </si>
  <si>
    <t>76-122</t>
  </si>
  <si>
    <t>72-74</t>
  </si>
  <si>
    <t>6.8-7.2</t>
  </si>
  <si>
    <r>
      <t xml:space="preserve"> 69-74</t>
    </r>
    <r>
      <rPr>
        <vertAlign val="superscript"/>
        <sz val="9"/>
        <rFont val="Arial Narrow"/>
        <family val="2"/>
      </rPr>
      <t xml:space="preserve"> </t>
    </r>
  </si>
  <si>
    <t>Belgium (c)</t>
  </si>
  <si>
    <t>Eurasia</t>
  </si>
  <si>
    <t>103.7-109.4</t>
  </si>
  <si>
    <t>91.17-96.2</t>
  </si>
  <si>
    <t>80.5-85.0</t>
  </si>
  <si>
    <t>Colombia</t>
  </si>
  <si>
    <t>Chile</t>
  </si>
  <si>
    <t>7.8-13.0</t>
  </si>
  <si>
    <t>428.4-713.1</t>
  </si>
  <si>
    <t>4120.5-5499.8</t>
  </si>
  <si>
    <t>8.6-17.2</t>
  </si>
  <si>
    <t>460.1-711.3</t>
  </si>
  <si>
    <t>4140.3-5326.3</t>
  </si>
  <si>
    <t>9.9-16.7</t>
  </si>
  <si>
    <t>510.0-706.4</t>
  </si>
  <si>
    <t>4233.6-5127.9</t>
  </si>
  <si>
    <t>15.5-17.6</t>
  </si>
  <si>
    <t>4271.6-4851.4</t>
  </si>
  <si>
    <t>United States</t>
  </si>
  <si>
    <t>Mexico</t>
  </si>
  <si>
    <t>11.0-11.7</t>
  </si>
  <si>
    <t>82.4-88.2</t>
  </si>
  <si>
    <t>751.0-754.8</t>
  </si>
  <si>
    <t>11.3-12.2</t>
  </si>
  <si>
    <t>82.4-89.2</t>
  </si>
  <si>
    <t>727.1-730.6</t>
  </si>
  <si>
    <t>10.9-11.0</t>
  </si>
  <si>
    <t>75.4-77.2</t>
  </si>
  <si>
    <t>690.3-699.5</t>
  </si>
  <si>
    <t>9.5-9.9</t>
  </si>
  <si>
    <t>62.6-65.3</t>
  </si>
  <si>
    <t>655.8-660.0</t>
  </si>
  <si>
    <t>Canada</t>
  </si>
  <si>
    <t>Argentina</t>
  </si>
  <si>
    <t>Americas</t>
  </si>
  <si>
    <t>%</t>
  </si>
  <si>
    <t>Nuclear</t>
  </si>
  <si>
    <t>Total</t>
  </si>
  <si>
    <t xml:space="preserve">Country </t>
  </si>
  <si>
    <t>(net TWh)</t>
  </si>
  <si>
    <r>
      <t xml:space="preserve">Total and nuclear electricity generation </t>
    </r>
    <r>
      <rPr>
        <b/>
        <vertAlign val="superscript"/>
        <sz val="11"/>
        <color indexed="50"/>
        <rFont val="Caecilia Roman"/>
        <family val="1"/>
      </rPr>
      <t>(a)</t>
    </r>
  </si>
  <si>
    <t>Table 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</si>
</sst>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0.000"/>
    <numFmt numFmtId="165" formatCode="0.0"/>
    <numFmt numFmtId="166" formatCode="#\ ##0.0"/>
    <numFmt numFmtId="167" formatCode="&quot;€&quot;#,##0.00"/>
  </numFmts>
  <fonts count="31">
    <font>
      <sz val="10"/>
      <name val="Arial"/>
      <family val="2"/>
    </font>
    <font>
      <sz val="10"/>
      <name val="Arial"/>
      <family val="2"/>
    </font>
    <font>
      <sz val="11"/>
      <name val="Helvetica"/>
      <family val="2"/>
    </font>
    <font>
      <b/>
      <sz val="15"/>
      <color rgb="FF333333"/>
      <name val="Arial"/>
      <family val="2"/>
    </font>
    <font>
      <b/>
      <sz val="10"/>
      <color rgb="FF333333"/>
      <name val="Arial"/>
      <family val="2"/>
    </font>
    <font>
      <sz val="11"/>
      <color rgb="FFFF0000"/>
      <name val="Helvetica"/>
      <family val="2"/>
    </font>
    <font>
      <sz val="11"/>
      <name val="Wingdings"/>
      <charset val="2"/>
    </font>
    <font>
      <sz val="8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sz val="10"/>
      <color rgb="FFFF0000"/>
      <name val="Arial"/>
      <family val="2"/>
    </font>
    <font>
      <b/>
      <sz val="9"/>
      <name val="Arial Narrow"/>
      <family val="2"/>
    </font>
    <font>
      <b/>
      <sz val="8"/>
      <name val="Arial"/>
      <family val="2"/>
    </font>
    <font>
      <b/>
      <sz val="10"/>
      <name val="Arial Narrow"/>
      <family val="2"/>
    </font>
    <font>
      <sz val="11"/>
      <color rgb="FFFF0000"/>
      <name val="Calibri"/>
      <family val="2"/>
    </font>
    <font>
      <b/>
      <sz val="9"/>
      <color rgb="FFFF0000"/>
      <name val="Arial Narrow"/>
      <family val="2"/>
    </font>
    <font>
      <sz val="10"/>
      <name val="Helvetica"/>
      <family val="2"/>
    </font>
    <font>
      <sz val="9"/>
      <name val="Arial Narrow"/>
      <family val="2"/>
    </font>
    <font>
      <vertAlign val="superscript"/>
      <sz val="9"/>
      <name val="Arial Narrow"/>
      <family val="2"/>
    </font>
    <font>
      <i/>
      <sz val="9"/>
      <color rgb="FF0070C0"/>
      <name val="Arial Narrow"/>
      <family val="2"/>
    </font>
    <font>
      <i/>
      <sz val="11"/>
      <color rgb="FFFF0000"/>
      <name val="Calibri"/>
      <family val="2"/>
    </font>
    <font>
      <sz val="9"/>
      <color rgb="FFFF0000"/>
      <name val="Arial Narrow"/>
      <family val="2"/>
    </font>
    <font>
      <sz val="11"/>
      <name val="Calibri"/>
      <family val="2"/>
    </font>
    <font>
      <b/>
      <vertAlign val="superscript"/>
      <sz val="9"/>
      <name val="Arial Narrow"/>
      <family val="2"/>
    </font>
    <font>
      <i/>
      <sz val="9"/>
      <name val="Arial Narrow"/>
      <family val="2"/>
    </font>
    <font>
      <sz val="11"/>
      <name val="Caecilia Roman"/>
      <family val="1"/>
    </font>
    <font>
      <b/>
      <sz val="10"/>
      <name val="Arial"/>
      <family val="2"/>
    </font>
    <font>
      <b/>
      <sz val="11"/>
      <color rgb="FF2A4A84"/>
      <name val="Caecilia Roman"/>
      <family val="1"/>
    </font>
    <font>
      <b/>
      <sz val="11"/>
      <name val="Caecilia Roman"/>
      <family val="1"/>
    </font>
    <font>
      <b/>
      <sz val="11"/>
      <color rgb="FF2A8344"/>
      <name val="Caecilia Roman"/>
      <family val="1"/>
    </font>
    <font>
      <b/>
      <vertAlign val="superscript"/>
      <sz val="11"/>
      <color indexed="50"/>
      <name val="Caecilia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6F2D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0">
    <xf numFmtId="0" fontId="0" fillId="0" borderId="0" xfId="0"/>
    <xf numFmtId="0" fontId="0" fillId="0" borderId="0" xfId="0" applyFont="1"/>
    <xf numFmtId="0" fontId="2" fillId="0" borderId="0" xfId="0" applyNumberFormat="1" applyFont="1" applyAlignment="1"/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Fill="1" applyBorder="1" applyAlignment="1"/>
    <xf numFmtId="0" fontId="2" fillId="0" borderId="0" xfId="0" applyFont="1" applyAlignment="1">
      <alignment horizontal="left"/>
    </xf>
    <xf numFmtId="0" fontId="2" fillId="0" borderId="0" xfId="0" applyNumberFormat="1" applyFont="1" applyBorder="1" applyAlignment="1"/>
    <xf numFmtId="0" fontId="2" fillId="0" borderId="0" xfId="0" applyFont="1" applyAlignment="1"/>
    <xf numFmtId="0" fontId="2" fillId="0" borderId="0" xfId="1" applyNumberFormat="1" applyFont="1" applyAlignment="1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Font="1" applyFill="1"/>
    <xf numFmtId="0" fontId="2" fillId="0" borderId="0" xfId="0" applyNumberFormat="1" applyFont="1" applyAlignment="1">
      <alignment horizontal="center"/>
    </xf>
    <xf numFmtId="0" fontId="2" fillId="2" borderId="0" xfId="0" applyNumberFormat="1" applyFont="1" applyFill="1" applyAlignment="1">
      <alignment horizontal="left"/>
    </xf>
    <xf numFmtId="0" fontId="2" fillId="0" borderId="0" xfId="0" applyNumberFormat="1" applyFont="1" applyAlignment="1">
      <alignment horizontal="left"/>
    </xf>
    <xf numFmtId="0" fontId="2" fillId="2" borderId="0" xfId="0" applyNumberFormat="1" applyFont="1" applyFill="1" applyAlignment="1"/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164" fontId="2" fillId="0" borderId="0" xfId="0" applyNumberFormat="1" applyFont="1" applyAlignment="1"/>
    <xf numFmtId="165" fontId="2" fillId="0" borderId="0" xfId="0" applyNumberFormat="1" applyFont="1" applyAlignment="1"/>
    <xf numFmtId="166" fontId="2" fillId="0" borderId="0" xfId="0" applyNumberFormat="1" applyFont="1" applyAlignment="1"/>
    <xf numFmtId="2" fontId="2" fillId="0" borderId="0" xfId="0" applyNumberFormat="1" applyFont="1" applyFill="1" applyBorder="1" applyAlignment="1"/>
    <xf numFmtId="0" fontId="5" fillId="0" borderId="0" xfId="0" applyNumberFormat="1" applyFont="1" applyAlignment="1"/>
    <xf numFmtId="0" fontId="5" fillId="0" borderId="0" xfId="0" applyFont="1" applyAlignment="1">
      <alignment horizontal="left"/>
    </xf>
    <xf numFmtId="0" fontId="5" fillId="0" borderId="0" xfId="0" applyFont="1"/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right"/>
    </xf>
    <xf numFmtId="0" fontId="6" fillId="0" borderId="0" xfId="0" applyFont="1"/>
    <xf numFmtId="0" fontId="7" fillId="0" borderId="0" xfId="0" applyFont="1"/>
    <xf numFmtId="0" fontId="0" fillId="3" borderId="0" xfId="0" applyFont="1" applyFill="1"/>
    <xf numFmtId="0" fontId="7" fillId="0" borderId="0" xfId="0" quotePrefix="1" applyFont="1"/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Alignment="1"/>
    <xf numFmtId="0" fontId="7" fillId="0" borderId="0" xfId="0" applyNumberFormat="1" applyFont="1" applyAlignment="1">
      <alignment horizontal="left"/>
    </xf>
    <xf numFmtId="0" fontId="7" fillId="0" borderId="0" xfId="0" applyNumberFormat="1" applyFont="1" applyFill="1" applyBorder="1" applyAlignment="1"/>
    <xf numFmtId="0" fontId="7" fillId="0" borderId="0" xfId="0" applyFont="1" applyAlignment="1">
      <alignment horizontal="left"/>
    </xf>
    <xf numFmtId="0" fontId="7" fillId="0" borderId="0" xfId="0" applyNumberFormat="1" applyFont="1" applyBorder="1" applyAlignment="1"/>
    <xf numFmtId="0" fontId="7" fillId="0" borderId="0" xfId="0" applyFont="1" applyAlignment="1"/>
    <xf numFmtId="0" fontId="7" fillId="0" borderId="0" xfId="1" applyNumberFormat="1" applyFont="1" applyAlignment="1"/>
    <xf numFmtId="0" fontId="8" fillId="0" borderId="0" xfId="0" applyFont="1" applyAlignment="1">
      <alignment horizontal="center"/>
    </xf>
    <xf numFmtId="0" fontId="8" fillId="0" borderId="0" xfId="0" applyFont="1"/>
    <xf numFmtId="0" fontId="7" fillId="2" borderId="0" xfId="0" applyNumberFormat="1" applyFont="1" applyFill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NumberFormat="1" applyFont="1" applyFill="1" applyBorder="1" applyAlignment="1"/>
    <xf numFmtId="0" fontId="8" fillId="0" borderId="0" xfId="0" applyFont="1" applyAlignment="1">
      <alignment horizontal="left"/>
    </xf>
    <xf numFmtId="0" fontId="8" fillId="0" borderId="0" xfId="0" applyNumberFormat="1" applyFont="1" applyAlignment="1"/>
    <xf numFmtId="0" fontId="8" fillId="0" borderId="0" xfId="0" applyNumberFormat="1" applyFont="1" applyBorder="1" applyAlignment="1"/>
    <xf numFmtId="0" fontId="8" fillId="0" borderId="0" xfId="0" applyFont="1" applyAlignment="1"/>
    <xf numFmtId="0" fontId="8" fillId="0" borderId="0" xfId="1" applyNumberFormat="1" applyFont="1" applyAlignment="1"/>
    <xf numFmtId="0" fontId="9" fillId="0" borderId="0" xfId="0" applyNumberFormat="1" applyFont="1" applyAlignment="1"/>
    <xf numFmtId="2" fontId="7" fillId="0" borderId="0" xfId="0" applyNumberFormat="1" applyFont="1" applyAlignment="1"/>
    <xf numFmtId="0" fontId="7" fillId="2" borderId="0" xfId="0" applyFont="1" applyFill="1" applyAlignment="1"/>
    <xf numFmtId="0" fontId="7" fillId="0" borderId="0" xfId="0" applyFont="1" applyFill="1" applyAlignment="1"/>
    <xf numFmtId="0" fontId="0" fillId="4" borderId="0" xfId="0" applyFont="1" applyFill="1"/>
    <xf numFmtId="0" fontId="10" fillId="4" borderId="1" xfId="0" applyFont="1" applyFill="1" applyBorder="1"/>
    <xf numFmtId="0" fontId="10" fillId="4" borderId="2" xfId="0" applyFont="1" applyFill="1" applyBorder="1"/>
    <xf numFmtId="0" fontId="10" fillId="4" borderId="1" xfId="0" applyFont="1" applyFill="1" applyBorder="1" applyAlignment="1">
      <alignment horizontal="right"/>
    </xf>
    <xf numFmtId="0" fontId="10" fillId="4" borderId="2" xfId="0" applyFont="1" applyFill="1" applyBorder="1" applyAlignment="1">
      <alignment horizontal="right"/>
    </xf>
    <xf numFmtId="0" fontId="8" fillId="4" borderId="1" xfId="0" applyNumberFormat="1" applyFont="1" applyFill="1" applyBorder="1" applyAlignment="1">
      <alignment horizontal="left"/>
    </xf>
    <xf numFmtId="0" fontId="8" fillId="4" borderId="2" xfId="0" applyFont="1" applyFill="1" applyBorder="1" applyAlignment="1">
      <alignment horizontal="right"/>
    </xf>
    <xf numFmtId="0" fontId="8" fillId="4" borderId="2" xfId="0" applyNumberFormat="1" applyFont="1" applyFill="1" applyBorder="1" applyAlignment="1">
      <alignment horizontal="right"/>
    </xf>
    <xf numFmtId="0" fontId="5" fillId="4" borderId="1" xfId="0" applyNumberFormat="1" applyFont="1" applyFill="1" applyBorder="1" applyAlignment="1">
      <alignment horizontal="center"/>
    </xf>
    <xf numFmtId="0" fontId="8" fillId="4" borderId="2" xfId="0" applyNumberFormat="1" applyFont="1" applyFill="1" applyBorder="1" applyAlignment="1"/>
    <xf numFmtId="166" fontId="11" fillId="4" borderId="1" xfId="1" applyNumberFormat="1" applyFont="1" applyFill="1" applyBorder="1" applyAlignment="1">
      <alignment vertical="center"/>
    </xf>
    <xf numFmtId="0" fontId="12" fillId="4" borderId="2" xfId="0" applyFont="1" applyFill="1" applyBorder="1" applyAlignment="1">
      <alignment horizontal="left"/>
    </xf>
    <xf numFmtId="165" fontId="12" fillId="4" borderId="2" xfId="0" applyNumberFormat="1" applyFont="1" applyFill="1" applyBorder="1" applyAlignment="1"/>
    <xf numFmtId="165" fontId="12" fillId="4" borderId="2" xfId="1" applyNumberFormat="1" applyFont="1" applyFill="1" applyBorder="1" applyAlignment="1"/>
    <xf numFmtId="0" fontId="12" fillId="4" borderId="2" xfId="0" applyFont="1" applyFill="1" applyBorder="1" applyAlignment="1"/>
    <xf numFmtId="0" fontId="13" fillId="4" borderId="1" xfId="0" applyFont="1" applyFill="1" applyBorder="1" applyAlignment="1">
      <alignment horizontal="left"/>
    </xf>
    <xf numFmtId="0" fontId="13" fillId="4" borderId="2" xfId="0" applyFont="1" applyFill="1" applyBorder="1" applyAlignment="1">
      <alignment horizontal="left"/>
    </xf>
    <xf numFmtId="0" fontId="13" fillId="4" borderId="3" xfId="0" applyFont="1" applyFill="1" applyBorder="1" applyAlignment="1">
      <alignment horizontal="left"/>
    </xf>
    <xf numFmtId="0" fontId="2" fillId="0" borderId="2" xfId="0" applyFont="1" applyFill="1" applyBorder="1" applyAlignment="1">
      <alignment vertical="center"/>
    </xf>
    <xf numFmtId="165" fontId="14" fillId="4" borderId="4" xfId="0" applyNumberFormat="1" applyFont="1" applyFill="1" applyBorder="1" applyAlignment="1">
      <alignment horizontal="center" vertical="center"/>
    </xf>
    <xf numFmtId="165" fontId="14" fillId="4" borderId="5" xfId="0" applyNumberFormat="1" applyFont="1" applyFill="1" applyBorder="1" applyAlignment="1">
      <alignment horizontal="center" vertical="center"/>
    </xf>
    <xf numFmtId="165" fontId="14" fillId="4" borderId="6" xfId="0" applyNumberFormat="1" applyFont="1" applyFill="1" applyBorder="1" applyAlignment="1">
      <alignment horizontal="center" vertical="center"/>
    </xf>
    <xf numFmtId="165" fontId="15" fillId="4" borderId="4" xfId="0" applyNumberFormat="1" applyFont="1" applyFill="1" applyBorder="1" applyAlignment="1">
      <alignment horizontal="center" vertical="center"/>
    </xf>
    <xf numFmtId="165" fontId="15" fillId="4" borderId="5" xfId="0" applyNumberFormat="1" applyFont="1" applyFill="1" applyBorder="1" applyAlignment="1">
      <alignment horizontal="center" vertical="center"/>
    </xf>
    <xf numFmtId="165" fontId="15" fillId="4" borderId="6" xfId="0" applyNumberFormat="1" applyFont="1" applyFill="1" applyBorder="1" applyAlignment="1">
      <alignment horizontal="center" vertical="center"/>
    </xf>
    <xf numFmtId="165" fontId="14" fillId="4" borderId="6" xfId="0" applyNumberFormat="1" applyFont="1" applyFill="1" applyBorder="1" applyAlignment="1">
      <alignment vertical="center"/>
    </xf>
    <xf numFmtId="165" fontId="11" fillId="4" borderId="4" xfId="1" applyNumberFormat="1" applyFont="1" applyFill="1" applyBorder="1" applyAlignment="1">
      <alignment vertical="center"/>
    </xf>
    <xf numFmtId="165" fontId="11" fillId="4" borderId="2" xfId="0" applyNumberFormat="1" applyFont="1" applyFill="1" applyBorder="1" applyAlignment="1">
      <alignment vertical="center"/>
    </xf>
    <xf numFmtId="165" fontId="11" fillId="4" borderId="2" xfId="1" applyNumberFormat="1" applyFont="1" applyFill="1" applyBorder="1" applyAlignment="1">
      <alignment vertical="center"/>
    </xf>
    <xf numFmtId="165" fontId="11" fillId="4" borderId="5" xfId="0" applyNumberFormat="1" applyFont="1" applyFill="1" applyBorder="1" applyAlignment="1">
      <alignment horizontal="left" vertical="center"/>
    </xf>
    <xf numFmtId="165" fontId="11" fillId="4" borderId="2" xfId="0" applyNumberFormat="1" applyFont="1" applyFill="1" applyBorder="1" applyAlignment="1">
      <alignment horizontal="left" vertical="center"/>
    </xf>
    <xf numFmtId="0" fontId="13" fillId="4" borderId="4" xfId="0" applyFont="1" applyFill="1" applyBorder="1" applyAlignment="1">
      <alignment horizontal="left" vertical="center"/>
    </xf>
    <xf numFmtId="0" fontId="13" fillId="4" borderId="5" xfId="0" applyFont="1" applyFill="1" applyBorder="1" applyAlignment="1">
      <alignment horizontal="left" vertical="center"/>
    </xf>
    <xf numFmtId="0" fontId="13" fillId="4" borderId="6" xfId="0" applyFont="1" applyFill="1" applyBorder="1" applyAlignment="1">
      <alignment horizontal="left" vertical="center"/>
    </xf>
    <xf numFmtId="0" fontId="16" fillId="0" borderId="0" xfId="0" applyFont="1" applyFill="1" applyAlignment="1">
      <alignment vertical="top"/>
    </xf>
    <xf numFmtId="165" fontId="17" fillId="0" borderId="7" xfId="0" applyNumberFormat="1" applyFont="1" applyFill="1" applyBorder="1" applyAlignment="1">
      <alignment horizontal="center" vertical="center"/>
    </xf>
    <xf numFmtId="165" fontId="17" fillId="0" borderId="0" xfId="0" applyNumberFormat="1" applyFont="1" applyFill="1" applyBorder="1" applyAlignment="1">
      <alignment horizontal="center" vertical="center"/>
    </xf>
    <xf numFmtId="165" fontId="17" fillId="0" borderId="8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17" fillId="0" borderId="3" xfId="0" applyNumberFormat="1" applyFont="1" applyFill="1" applyBorder="1" applyAlignment="1">
      <alignment vertical="center"/>
    </xf>
    <xf numFmtId="165" fontId="17" fillId="0" borderId="7" xfId="1" applyNumberFormat="1" applyFont="1" applyFill="1" applyBorder="1" applyAlignment="1">
      <alignment vertical="center"/>
    </xf>
    <xf numFmtId="165" fontId="17" fillId="0" borderId="2" xfId="0" applyNumberFormat="1" applyFont="1" applyFill="1" applyBorder="1" applyAlignment="1">
      <alignment vertical="center"/>
    </xf>
    <xf numFmtId="165" fontId="17" fillId="0" borderId="2" xfId="1" applyNumberFormat="1" applyFont="1" applyFill="1" applyBorder="1" applyAlignment="1">
      <alignment horizontal="right" vertical="center"/>
    </xf>
    <xf numFmtId="165" fontId="18" fillId="0" borderId="0" xfId="0" applyNumberFormat="1" applyFont="1" applyFill="1" applyBorder="1" applyAlignment="1">
      <alignment horizontal="left" vertical="center"/>
    </xf>
    <xf numFmtId="165" fontId="17" fillId="0" borderId="3" xfId="1" applyNumberFormat="1" applyFont="1" applyFill="1" applyBorder="1" applyAlignment="1">
      <alignment horizontal="right" vertical="center"/>
    </xf>
    <xf numFmtId="165" fontId="17" fillId="0" borderId="2" xfId="0" applyNumberFormat="1" applyFont="1" applyFill="1" applyBorder="1" applyAlignment="1">
      <alignment horizontal="left" vertical="center"/>
    </xf>
    <xf numFmtId="0" fontId="17" fillId="5" borderId="1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3" xfId="0" applyFont="1" applyFill="1" applyBorder="1" applyAlignment="1">
      <alignment horizontal="left" vertical="center"/>
    </xf>
    <xf numFmtId="0" fontId="16" fillId="0" borderId="0" xfId="0" applyFont="1" applyFill="1"/>
    <xf numFmtId="165" fontId="17" fillId="0" borderId="8" xfId="0" applyNumberFormat="1" applyFont="1" applyFill="1" applyBorder="1" applyAlignment="1">
      <alignment vertical="center"/>
    </xf>
    <xf numFmtId="165" fontId="17" fillId="0" borderId="0" xfId="0" applyNumberFormat="1" applyFont="1" applyFill="1" applyBorder="1" applyAlignment="1">
      <alignment vertical="center"/>
    </xf>
    <xf numFmtId="165" fontId="17" fillId="0" borderId="8" xfId="1" applyNumberFormat="1" applyFont="1" applyFill="1" applyBorder="1" applyAlignment="1">
      <alignment vertical="center"/>
    </xf>
    <xf numFmtId="165" fontId="17" fillId="0" borderId="0" xfId="0" applyNumberFormat="1" applyFont="1" applyFill="1" applyBorder="1" applyAlignment="1">
      <alignment horizontal="left" vertical="center"/>
    </xf>
    <xf numFmtId="0" fontId="17" fillId="5" borderId="7" xfId="0" applyFont="1" applyFill="1" applyBorder="1" applyAlignment="1">
      <alignment horizontal="left" vertical="center"/>
    </xf>
    <xf numFmtId="0" fontId="17" fillId="5" borderId="0" xfId="0" applyFont="1" applyFill="1" applyBorder="1" applyAlignment="1">
      <alignment horizontal="left" vertical="center"/>
    </xf>
    <xf numFmtId="0" fontId="17" fillId="5" borderId="8" xfId="0" applyFont="1" applyFill="1" applyBorder="1" applyAlignment="1">
      <alignment horizontal="left" vertical="center"/>
    </xf>
    <xf numFmtId="165" fontId="15" fillId="0" borderId="1" xfId="0" applyNumberFormat="1" applyFont="1" applyFill="1" applyBorder="1" applyAlignment="1">
      <alignment horizontal="center" vertical="center"/>
    </xf>
    <xf numFmtId="165" fontId="15" fillId="0" borderId="2" xfId="0" applyNumberFormat="1" applyFont="1" applyFill="1" applyBorder="1" applyAlignment="1">
      <alignment horizontal="center" vertical="center"/>
    </xf>
    <xf numFmtId="165" fontId="15" fillId="0" borderId="3" xfId="0" applyNumberFormat="1" applyFont="1" applyFill="1" applyBorder="1" applyAlignment="1">
      <alignment horizontal="center" vertical="center"/>
    </xf>
    <xf numFmtId="165" fontId="15" fillId="0" borderId="3" xfId="0" applyNumberFormat="1" applyFont="1" applyFill="1" applyBorder="1" applyAlignment="1">
      <alignment vertical="center"/>
    </xf>
    <xf numFmtId="165" fontId="11" fillId="0" borderId="1" xfId="1" applyNumberFormat="1" applyFont="1" applyFill="1" applyBorder="1" applyAlignment="1">
      <alignment vertical="center"/>
    </xf>
    <xf numFmtId="165" fontId="11" fillId="0" borderId="2" xfId="0" applyNumberFormat="1" applyFont="1" applyFill="1" applyBorder="1" applyAlignment="1">
      <alignment vertical="center"/>
    </xf>
    <xf numFmtId="165" fontId="11" fillId="0" borderId="2" xfId="0" applyNumberFormat="1" applyFont="1" applyFill="1" applyBorder="1" applyAlignment="1">
      <alignment horizontal="right" vertical="center"/>
    </xf>
    <xf numFmtId="165" fontId="11" fillId="0" borderId="3" xfId="0" applyNumberFormat="1" applyFont="1" applyFill="1" applyBorder="1" applyAlignment="1">
      <alignment horizontal="right" vertical="center"/>
    </xf>
    <xf numFmtId="165" fontId="11" fillId="0" borderId="2" xfId="0" applyNumberFormat="1" applyFont="1" applyFill="1" applyBorder="1" applyAlignment="1">
      <alignment horizontal="left" vertical="center"/>
    </xf>
    <xf numFmtId="0" fontId="19" fillId="5" borderId="1" xfId="0" applyFont="1" applyFill="1" applyBorder="1" applyAlignment="1">
      <alignment horizontal="left" vertical="center"/>
    </xf>
    <xf numFmtId="0" fontId="19" fillId="5" borderId="2" xfId="0" applyFont="1" applyFill="1" applyBorder="1" applyAlignment="1">
      <alignment horizontal="left" vertical="center"/>
    </xf>
    <xf numFmtId="0" fontId="19" fillId="5" borderId="3" xfId="0" applyFont="1" applyFill="1" applyBorder="1" applyAlignment="1">
      <alignment horizontal="left" vertical="center"/>
    </xf>
    <xf numFmtId="165" fontId="18" fillId="0" borderId="0" xfId="0" applyNumberFormat="1" applyFont="1" applyFill="1" applyBorder="1" applyAlignment="1">
      <alignment vertical="center"/>
    </xf>
    <xf numFmtId="165" fontId="17" fillId="0" borderId="0" xfId="1" applyNumberFormat="1" applyFont="1" applyFill="1" applyBorder="1" applyAlignment="1">
      <alignment horizontal="right" vertical="center"/>
    </xf>
    <xf numFmtId="165" fontId="17" fillId="0" borderId="8" xfId="1" applyNumberFormat="1" applyFont="1" applyFill="1" applyBorder="1" applyAlignment="1">
      <alignment horizontal="right" vertical="center"/>
    </xf>
    <xf numFmtId="0" fontId="16" fillId="0" borderId="2" xfId="0" applyFont="1" applyFill="1" applyBorder="1"/>
    <xf numFmtId="165" fontId="14" fillId="0" borderId="1" xfId="0" applyNumberFormat="1" applyFont="1" applyFill="1" applyBorder="1" applyAlignment="1">
      <alignment horizontal="center" vertical="center"/>
    </xf>
    <xf numFmtId="165" fontId="20" fillId="0" borderId="2" xfId="0" applyNumberFormat="1" applyFont="1" applyFill="1" applyBorder="1" applyAlignment="1">
      <alignment horizontal="center" vertical="center"/>
    </xf>
    <xf numFmtId="165" fontId="14" fillId="0" borderId="3" xfId="0" applyNumberFormat="1" applyFont="1" applyFill="1" applyBorder="1" applyAlignment="1">
      <alignment horizontal="center" vertical="center"/>
    </xf>
    <xf numFmtId="165" fontId="14" fillId="0" borderId="2" xfId="0" applyNumberFormat="1" applyFont="1" applyFill="1" applyBorder="1" applyAlignment="1">
      <alignment horizontal="center" vertical="center"/>
    </xf>
    <xf numFmtId="165" fontId="21" fillId="0" borderId="3" xfId="0" applyNumberFormat="1" applyFont="1" applyFill="1" applyBorder="1" applyAlignment="1">
      <alignment horizontal="center" vertical="center"/>
    </xf>
    <xf numFmtId="165" fontId="14" fillId="0" borderId="3" xfId="0" applyNumberFormat="1" applyFont="1" applyFill="1" applyBorder="1" applyAlignment="1">
      <alignment vertical="center"/>
    </xf>
    <xf numFmtId="165" fontId="11" fillId="0" borderId="2" xfId="1" applyNumberFormat="1" applyFont="1" applyFill="1" applyBorder="1" applyAlignment="1">
      <alignment vertical="center"/>
    </xf>
    <xf numFmtId="165" fontId="11" fillId="0" borderId="3" xfId="1" applyNumberFormat="1" applyFont="1" applyFill="1" applyBorder="1" applyAlignment="1">
      <alignment vertical="center"/>
    </xf>
    <xf numFmtId="0" fontId="2" fillId="0" borderId="0" xfId="0" applyFont="1" applyFill="1"/>
    <xf numFmtId="165" fontId="14" fillId="4" borderId="7" xfId="0" applyNumberFormat="1" applyFont="1" applyFill="1" applyBorder="1" applyAlignment="1">
      <alignment horizontal="center" vertical="center"/>
    </xf>
    <xf numFmtId="165" fontId="14" fillId="4" borderId="0" xfId="0" applyNumberFormat="1" applyFont="1" applyFill="1" applyBorder="1" applyAlignment="1">
      <alignment horizontal="center" vertical="center"/>
    </xf>
    <xf numFmtId="165" fontId="14" fillId="4" borderId="8" xfId="0" applyNumberFormat="1" applyFont="1" applyFill="1" applyBorder="1" applyAlignment="1">
      <alignment horizontal="center" vertical="center"/>
    </xf>
    <xf numFmtId="165" fontId="15" fillId="4" borderId="0" xfId="0" applyNumberFormat="1" applyFont="1" applyFill="1" applyBorder="1" applyAlignment="1">
      <alignment horizontal="center" vertical="center"/>
    </xf>
    <xf numFmtId="165" fontId="15" fillId="4" borderId="7" xfId="0" applyNumberFormat="1" applyFont="1" applyFill="1" applyBorder="1" applyAlignment="1">
      <alignment horizontal="center" vertical="center"/>
    </xf>
    <xf numFmtId="165" fontId="15" fillId="4" borderId="8" xfId="0" applyNumberFormat="1" applyFont="1" applyFill="1" applyBorder="1" applyAlignment="1">
      <alignment horizontal="center" vertical="center"/>
    </xf>
    <xf numFmtId="165" fontId="11" fillId="4" borderId="7" xfId="1" applyNumberFormat="1" applyFont="1" applyFill="1" applyBorder="1" applyAlignment="1">
      <alignment vertical="center"/>
    </xf>
    <xf numFmtId="165" fontId="11" fillId="4" borderId="0" xfId="0" applyNumberFormat="1" applyFont="1" applyFill="1" applyBorder="1" applyAlignment="1">
      <alignment vertical="center"/>
    </xf>
    <xf numFmtId="165" fontId="11" fillId="4" borderId="0" xfId="1" applyNumberFormat="1" applyFont="1" applyFill="1" applyBorder="1" applyAlignment="1">
      <alignment vertical="center"/>
    </xf>
    <xf numFmtId="165" fontId="11" fillId="4" borderId="0" xfId="0" applyNumberFormat="1" applyFont="1" applyFill="1" applyBorder="1" applyAlignment="1">
      <alignment horizontal="left" vertical="center"/>
    </xf>
    <xf numFmtId="165" fontId="11" fillId="4" borderId="8" xfId="1" applyNumberFormat="1" applyFont="1" applyFill="1" applyBorder="1" applyAlignment="1">
      <alignment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13" fillId="4" borderId="8" xfId="0" applyFont="1" applyFill="1" applyBorder="1" applyAlignment="1">
      <alignment horizontal="left" vertical="center"/>
    </xf>
    <xf numFmtId="165" fontId="17" fillId="0" borderId="0" xfId="1" applyNumberFormat="1" applyFont="1" applyFill="1" applyBorder="1" applyAlignment="1">
      <alignment vertical="center"/>
    </xf>
    <xf numFmtId="0" fontId="17" fillId="5" borderId="7" xfId="0" applyFont="1" applyFill="1" applyBorder="1" applyAlignment="1">
      <alignment horizontal="left" vertical="center"/>
    </xf>
    <xf numFmtId="0" fontId="17" fillId="5" borderId="0" xfId="0" applyFont="1" applyFill="1" applyBorder="1" applyAlignment="1">
      <alignment horizontal="left" vertical="center"/>
    </xf>
    <xf numFmtId="0" fontId="17" fillId="5" borderId="8" xfId="0" applyFont="1" applyFill="1" applyBorder="1" applyAlignment="1">
      <alignment horizontal="left" vertical="center"/>
    </xf>
    <xf numFmtId="0" fontId="17" fillId="5" borderId="7" xfId="0" applyFont="1" applyFill="1" applyBorder="1" applyAlignment="1">
      <alignment vertical="center"/>
    </xf>
    <xf numFmtId="0" fontId="17" fillId="5" borderId="0" xfId="0" applyFont="1" applyFill="1" applyBorder="1" applyAlignment="1">
      <alignment vertical="center"/>
    </xf>
    <xf numFmtId="0" fontId="17" fillId="5" borderId="8" xfId="0" applyFont="1" applyFill="1" applyBorder="1" applyAlignment="1">
      <alignment vertical="center"/>
    </xf>
    <xf numFmtId="0" fontId="2" fillId="0" borderId="2" xfId="0" applyFont="1" applyFill="1" applyBorder="1"/>
    <xf numFmtId="0" fontId="2" fillId="0" borderId="0" xfId="0" applyFont="1" applyFill="1" applyAlignment="1">
      <alignment vertical="center"/>
    </xf>
    <xf numFmtId="165" fontId="17" fillId="0" borderId="1" xfId="0" applyNumberFormat="1" applyFont="1" applyFill="1" applyBorder="1" applyAlignment="1">
      <alignment horizontal="center" vertical="center"/>
    </xf>
    <xf numFmtId="165" fontId="17" fillId="0" borderId="3" xfId="0" applyNumberFormat="1" applyFont="1" applyFill="1" applyBorder="1" applyAlignment="1">
      <alignment horizontal="center" vertical="center"/>
    </xf>
    <xf numFmtId="165" fontId="17" fillId="0" borderId="1" xfId="1" applyNumberFormat="1" applyFont="1" applyFill="1" applyBorder="1" applyAlignment="1">
      <alignment vertical="center"/>
    </xf>
    <xf numFmtId="165" fontId="18" fillId="0" borderId="2" xfId="0" applyNumberFormat="1" applyFont="1" applyFill="1" applyBorder="1" applyAlignment="1">
      <alignment horizontal="left" vertical="center"/>
    </xf>
    <xf numFmtId="165" fontId="17" fillId="0" borderId="2" xfId="1" applyNumberFormat="1" applyFont="1" applyFill="1" applyBorder="1" applyAlignment="1">
      <alignment vertical="center"/>
    </xf>
    <xf numFmtId="165" fontId="17" fillId="0" borderId="3" xfId="1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2" fillId="4" borderId="8" xfId="0" applyNumberFormat="1" applyFont="1" applyFill="1" applyBorder="1" applyAlignment="1">
      <alignment vertical="center"/>
    </xf>
    <xf numFmtId="165" fontId="11" fillId="4" borderId="0" xfId="0" applyNumberFormat="1" applyFont="1" applyFill="1" applyBorder="1" applyAlignment="1">
      <alignment horizontal="right" vertical="center"/>
    </xf>
    <xf numFmtId="165" fontId="11" fillId="4" borderId="8" xfId="0" applyNumberFormat="1" applyFont="1" applyFill="1" applyBorder="1" applyAlignment="1">
      <alignment horizontal="right" vertical="center"/>
    </xf>
    <xf numFmtId="165" fontId="17" fillId="0" borderId="7" xfId="0" applyNumberFormat="1" applyFont="1" applyFill="1" applyBorder="1" applyAlignment="1">
      <alignment vertical="center"/>
    </xf>
    <xf numFmtId="165" fontId="11" fillId="0" borderId="1" xfId="0" applyNumberFormat="1" applyFont="1" applyFill="1" applyBorder="1" applyAlignment="1">
      <alignment vertical="center"/>
    </xf>
    <xf numFmtId="165" fontId="23" fillId="0" borderId="2" xfId="0" applyNumberFormat="1" applyFont="1" applyFill="1" applyBorder="1" applyAlignment="1">
      <alignment vertical="center"/>
    </xf>
    <xf numFmtId="165" fontId="11" fillId="0" borderId="3" xfId="0" applyNumberFormat="1" applyFont="1" applyFill="1" applyBorder="1" applyAlignment="1">
      <alignment vertical="center"/>
    </xf>
    <xf numFmtId="0" fontId="24" fillId="5" borderId="1" xfId="0" applyFont="1" applyFill="1" applyBorder="1" applyAlignment="1">
      <alignment horizontal="left" vertical="center"/>
    </xf>
    <xf numFmtId="0" fontId="24" fillId="5" borderId="2" xfId="0" applyFont="1" applyFill="1" applyBorder="1" applyAlignment="1">
      <alignment horizontal="left" vertical="center"/>
    </xf>
    <xf numFmtId="0" fontId="17" fillId="0" borderId="0" xfId="0" applyFont="1" applyFill="1" applyAlignment="1">
      <alignment vertical="center"/>
    </xf>
    <xf numFmtId="165" fontId="17" fillId="0" borderId="9" xfId="0" applyNumberFormat="1" applyFont="1" applyFill="1" applyBorder="1" applyAlignment="1">
      <alignment horizontal="center" vertical="center"/>
    </xf>
    <xf numFmtId="165" fontId="17" fillId="0" borderId="10" xfId="0" applyNumberFormat="1" applyFont="1" applyFill="1" applyBorder="1" applyAlignment="1">
      <alignment horizontal="center" vertical="center"/>
    </xf>
    <xf numFmtId="165" fontId="17" fillId="0" borderId="11" xfId="0" applyNumberFormat="1" applyFont="1" applyFill="1" applyBorder="1" applyAlignment="1">
      <alignment horizontal="center" vertical="center"/>
    </xf>
    <xf numFmtId="165" fontId="17" fillId="0" borderId="10" xfId="0" applyNumberFormat="1" applyFont="1" applyFill="1" applyBorder="1" applyAlignment="1">
      <alignment vertical="center"/>
    </xf>
    <xf numFmtId="165" fontId="17" fillId="0" borderId="9" xfId="1" applyNumberFormat="1" applyFont="1" applyFill="1" applyBorder="1" applyAlignment="1">
      <alignment vertical="center"/>
    </xf>
    <xf numFmtId="165" fontId="18" fillId="0" borderId="10" xfId="0" applyNumberFormat="1" applyFont="1" applyFill="1" applyBorder="1" applyAlignment="1">
      <alignment vertical="center"/>
    </xf>
    <xf numFmtId="165" fontId="17" fillId="0" borderId="10" xfId="1" applyNumberFormat="1" applyFont="1" applyFill="1" applyBorder="1" applyAlignment="1">
      <alignment vertical="center"/>
    </xf>
    <xf numFmtId="165" fontId="17" fillId="0" borderId="10" xfId="0" applyNumberFormat="1" applyFont="1" applyFill="1" applyBorder="1" applyAlignment="1">
      <alignment horizontal="left" vertical="center"/>
    </xf>
    <xf numFmtId="165" fontId="17" fillId="0" borderId="11" xfId="1" applyNumberFormat="1" applyFont="1" applyFill="1" applyBorder="1" applyAlignment="1">
      <alignment vertical="center"/>
    </xf>
    <xf numFmtId="165" fontId="11" fillId="0" borderId="7" xfId="0" applyNumberFormat="1" applyFont="1" applyFill="1" applyBorder="1" applyAlignment="1">
      <alignment horizontal="center" vertical="center"/>
    </xf>
    <xf numFmtId="165" fontId="11" fillId="0" borderId="0" xfId="0" applyNumberFormat="1" applyFont="1" applyFill="1" applyBorder="1" applyAlignment="1">
      <alignment horizontal="center" vertical="center"/>
    </xf>
    <xf numFmtId="165" fontId="11" fillId="0" borderId="8" xfId="0" applyNumberFormat="1" applyFont="1" applyFill="1" applyBorder="1" applyAlignment="1">
      <alignment horizontal="center" vertical="center"/>
    </xf>
    <xf numFmtId="165" fontId="11" fillId="0" borderId="8" xfId="0" applyNumberFormat="1" applyFont="1" applyFill="1" applyBorder="1" applyAlignment="1">
      <alignment vertical="center"/>
    </xf>
    <xf numFmtId="165" fontId="11" fillId="0" borderId="7" xfId="1" applyNumberFormat="1" applyFont="1" applyFill="1" applyBorder="1" applyAlignment="1">
      <alignment vertical="center"/>
    </xf>
    <xf numFmtId="165" fontId="11" fillId="0" borderId="8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right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0" xfId="0" applyFont="1" applyFill="1" applyBorder="1" applyAlignment="1">
      <alignment horizontal="left" vertical="center"/>
    </xf>
    <xf numFmtId="0" fontId="19" fillId="5" borderId="8" xfId="0" applyFont="1" applyFill="1" applyBorder="1" applyAlignment="1">
      <alignment horizontal="left" vertical="center"/>
    </xf>
    <xf numFmtId="165" fontId="22" fillId="6" borderId="9" xfId="0" applyNumberFormat="1" applyFont="1" applyFill="1" applyBorder="1" applyAlignment="1">
      <alignment horizontal="center" vertical="center"/>
    </xf>
    <xf numFmtId="165" fontId="22" fillId="6" borderId="10" xfId="0" applyNumberFormat="1" applyFont="1" applyFill="1" applyBorder="1" applyAlignment="1">
      <alignment horizontal="center" vertical="center"/>
    </xf>
    <xf numFmtId="165" fontId="22" fillId="6" borderId="11" xfId="0" applyNumberFormat="1" applyFont="1" applyFill="1" applyBorder="1" applyAlignment="1">
      <alignment horizontal="center" vertical="center"/>
    </xf>
    <xf numFmtId="165" fontId="22" fillId="6" borderId="10" xfId="0" applyNumberFormat="1" applyFont="1" applyFill="1" applyBorder="1" applyAlignment="1">
      <alignment vertical="center"/>
    </xf>
    <xf numFmtId="165" fontId="22" fillId="6" borderId="11" xfId="0" applyNumberFormat="1" applyFont="1" applyFill="1" applyBorder="1" applyAlignment="1">
      <alignment horizontal="right" vertical="center"/>
    </xf>
    <xf numFmtId="165" fontId="22" fillId="6" borderId="10" xfId="0" applyNumberFormat="1" applyFont="1" applyFill="1" applyBorder="1" applyAlignment="1">
      <alignment horizontal="right" vertical="center"/>
    </xf>
    <xf numFmtId="165" fontId="22" fillId="6" borderId="9" xfId="0" applyNumberFormat="1" applyFont="1" applyFill="1" applyBorder="1" applyAlignment="1">
      <alignment horizontal="center"/>
    </xf>
    <xf numFmtId="165" fontId="22" fillId="6" borderId="10" xfId="0" applyNumberFormat="1" applyFont="1" applyFill="1" applyBorder="1" applyAlignment="1">
      <alignment horizontal="center"/>
    </xf>
    <xf numFmtId="165" fontId="11" fillId="4" borderId="11" xfId="0" applyNumberFormat="1" applyFont="1" applyFill="1" applyBorder="1" applyAlignment="1"/>
    <xf numFmtId="165" fontId="11" fillId="4" borderId="9" xfId="1" applyNumberFormat="1" applyFont="1" applyFill="1" applyBorder="1" applyAlignment="1">
      <alignment vertical="center"/>
    </xf>
    <xf numFmtId="165" fontId="18" fillId="4" borderId="0" xfId="0" applyNumberFormat="1" applyFont="1" applyFill="1" applyBorder="1" applyAlignment="1">
      <alignment vertical="center"/>
    </xf>
    <xf numFmtId="165" fontId="17" fillId="4" borderId="0" xfId="0" applyNumberFormat="1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left" vertical="center"/>
    </xf>
    <xf numFmtId="0" fontId="13" fillId="4" borderId="10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left" vertical="center"/>
    </xf>
    <xf numFmtId="0" fontId="0" fillId="0" borderId="0" xfId="0" applyFont="1" applyAlignment="1">
      <alignment vertical="top"/>
    </xf>
    <xf numFmtId="0" fontId="11" fillId="7" borderId="7" xfId="0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/>
    </xf>
    <xf numFmtId="0" fontId="11" fillId="7" borderId="0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11" fillId="0" borderId="1" xfId="1" applyNumberFormat="1" applyFont="1" applyFill="1" applyBorder="1" applyAlignment="1">
      <alignment horizontal="center" vertical="center"/>
    </xf>
    <xf numFmtId="0" fontId="11" fillId="3" borderId="2" xfId="0" applyNumberFormat="1" applyFont="1" applyFill="1" applyBorder="1" applyAlignment="1">
      <alignment horizontal="center" vertical="center"/>
    </xf>
    <xf numFmtId="0" fontId="11" fillId="3" borderId="2" xfId="1" applyNumberFormat="1" applyFont="1" applyFill="1" applyBorder="1" applyAlignment="1">
      <alignment horizontal="center" vertical="center"/>
    </xf>
    <xf numFmtId="0" fontId="11" fillId="3" borderId="3" xfId="1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left" vertical="center"/>
    </xf>
    <xf numFmtId="0" fontId="11" fillId="5" borderId="2" xfId="0" applyFont="1" applyFill="1" applyBorder="1" applyAlignment="1">
      <alignment horizontal="left" vertical="center"/>
    </xf>
    <xf numFmtId="0" fontId="11" fillId="5" borderId="3" xfId="0" applyFont="1" applyFill="1" applyBorder="1" applyAlignment="1">
      <alignment horizontal="left" vertical="center"/>
    </xf>
    <xf numFmtId="0" fontId="0" fillId="0" borderId="0" xfId="0" applyFont="1" applyAlignment="1"/>
    <xf numFmtId="0" fontId="11" fillId="7" borderId="9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 vertical="center"/>
    </xf>
    <xf numFmtId="0" fontId="11" fillId="7" borderId="11" xfId="0" applyFont="1" applyFill="1" applyBorder="1" applyAlignment="1">
      <alignment horizontal="center" vertical="center"/>
    </xf>
    <xf numFmtId="0" fontId="11" fillId="0" borderId="9" xfId="1" applyNumberFormat="1" applyFont="1" applyFill="1" applyBorder="1" applyAlignment="1">
      <alignment horizontal="center" vertical="center"/>
    </xf>
    <xf numFmtId="0" fontId="11" fillId="3" borderId="10" xfId="0" applyNumberFormat="1" applyFont="1" applyFill="1" applyBorder="1" applyAlignment="1">
      <alignment horizontal="center" vertical="center"/>
    </xf>
    <xf numFmtId="0" fontId="11" fillId="3" borderId="10" xfId="1" applyNumberFormat="1" applyFont="1" applyFill="1" applyBorder="1" applyAlignment="1">
      <alignment horizontal="center" vertical="center"/>
    </xf>
    <xf numFmtId="0" fontId="11" fillId="3" borderId="11" xfId="1" applyNumberFormat="1" applyFont="1" applyFill="1" applyBorder="1" applyAlignment="1">
      <alignment horizontal="center" vertical="center"/>
    </xf>
    <xf numFmtId="0" fontId="11" fillId="5" borderId="7" xfId="0" applyFont="1" applyFill="1" applyBorder="1" applyAlignment="1">
      <alignment horizontal="left" vertical="center"/>
    </xf>
    <xf numFmtId="0" fontId="11" fillId="5" borderId="0" xfId="0" applyFont="1" applyFill="1" applyBorder="1" applyAlignment="1">
      <alignment horizontal="left" vertical="center"/>
    </xf>
    <xf numFmtId="0" fontId="11" fillId="5" borderId="8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1" fillId="7" borderId="9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center"/>
    </xf>
    <xf numFmtId="0" fontId="11" fillId="7" borderId="11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7" borderId="5" xfId="0" applyFont="1" applyFill="1" applyBorder="1" applyAlignment="1">
      <alignment horizontal="center"/>
    </xf>
    <xf numFmtId="0" fontId="11" fillId="7" borderId="6" xfId="0" applyFont="1" applyFill="1" applyBorder="1" applyAlignment="1">
      <alignment horizontal="center"/>
    </xf>
    <xf numFmtId="0" fontId="11" fillId="3" borderId="4" xfId="1" applyNumberFormat="1" applyFont="1" applyFill="1" applyBorder="1" applyAlignment="1">
      <alignment horizontal="center" vertical="center"/>
    </xf>
    <xf numFmtId="0" fontId="11" fillId="3" borderId="5" xfId="1" applyNumberFormat="1" applyFont="1" applyFill="1" applyBorder="1" applyAlignment="1">
      <alignment horizontal="center" vertical="center"/>
    </xf>
    <xf numFmtId="0" fontId="11" fillId="3" borderId="6" xfId="1" applyNumberFormat="1" applyFont="1" applyFill="1" applyBorder="1" applyAlignment="1">
      <alignment horizontal="center" vertical="center"/>
    </xf>
    <xf numFmtId="0" fontId="11" fillId="5" borderId="9" xfId="0" applyFont="1" applyFill="1" applyBorder="1" applyAlignment="1">
      <alignment horizontal="left" vertical="center"/>
    </xf>
    <xf numFmtId="0" fontId="11" fillId="5" borderId="10" xfId="0" applyFont="1" applyFill="1" applyBorder="1" applyAlignment="1">
      <alignment horizontal="left" vertical="center"/>
    </xf>
    <xf numFmtId="0" fontId="11" fillId="5" borderId="11" xfId="0" applyFont="1" applyFill="1" applyBorder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5" fillId="0" borderId="0" xfId="0" applyNumberFormat="1" applyFont="1" applyAlignment="1">
      <alignment vertical="center"/>
    </xf>
    <xf numFmtId="0" fontId="25" fillId="0" borderId="0" xfId="0" applyNumberFormat="1" applyFont="1" applyBorder="1" applyAlignment="1">
      <alignment horizontal="center" vertical="center"/>
    </xf>
    <xf numFmtId="0" fontId="25" fillId="0" borderId="0" xfId="0" applyNumberFormat="1" applyFont="1" applyAlignment="1">
      <alignment horizontal="left" vertical="center"/>
    </xf>
    <xf numFmtId="0" fontId="25" fillId="0" borderId="0" xfId="0" applyNumberFormat="1" applyFont="1" applyFill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NumberFormat="1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1" applyNumberFormat="1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vertical="top"/>
    </xf>
    <xf numFmtId="0" fontId="27" fillId="0" borderId="0" xfId="0" applyFont="1" applyAlignment="1">
      <alignment horizontal="right" vertical="top"/>
    </xf>
    <xf numFmtId="0" fontId="27" fillId="0" borderId="0" xfId="0" applyFont="1" applyAlignment="1">
      <alignment horizontal="left" vertical="top"/>
    </xf>
    <xf numFmtId="165" fontId="11" fillId="0" borderId="7" xfId="0" applyNumberFormat="1" applyFont="1" applyFill="1" applyBorder="1" applyAlignment="1">
      <alignment horizontal="center"/>
    </xf>
    <xf numFmtId="167" fontId="28" fillId="0" borderId="0" xfId="0" applyNumberFormat="1" applyFont="1" applyFill="1" applyAlignment="1">
      <alignment horizontal="left" vertical="top"/>
    </xf>
    <xf numFmtId="0" fontId="28" fillId="0" borderId="0" xfId="0" applyFont="1" applyAlignment="1">
      <alignment horizontal="left" vertical="top"/>
    </xf>
    <xf numFmtId="0" fontId="29" fillId="0" borderId="0" xfId="0" applyFont="1" applyAlignment="1">
      <alignment horizontal="left" vertical="top"/>
    </xf>
    <xf numFmtId="0" fontId="29" fillId="0" borderId="0" xfId="0" applyFont="1" applyAlignment="1">
      <alignment horizontal="center" vertical="top"/>
    </xf>
    <xf numFmtId="0" fontId="26" fillId="0" borderId="0" xfId="0" applyFont="1"/>
    <xf numFmtId="0" fontId="27" fillId="0" borderId="0" xfId="0" applyFont="1" applyAlignment="1">
      <alignment horizontal="right"/>
    </xf>
    <xf numFmtId="0" fontId="27" fillId="0" borderId="0" xfId="0" applyNumberFormat="1" applyFont="1" applyAlignment="1"/>
    <xf numFmtId="0" fontId="27" fillId="0" borderId="0" xfId="0" applyNumberFormat="1" applyFont="1" applyBorder="1" applyAlignment="1">
      <alignment horizontal="center"/>
    </xf>
    <xf numFmtId="0" fontId="27" fillId="0" borderId="0" xfId="0" applyNumberFormat="1" applyFont="1" applyAlignment="1">
      <alignment horizontal="left"/>
    </xf>
    <xf numFmtId="0" fontId="28" fillId="0" borderId="0" xfId="0" applyNumberFormat="1" applyFont="1" applyFill="1" applyBorder="1" applyAlignment="1"/>
    <xf numFmtId="0" fontId="28" fillId="0" borderId="0" xfId="0" applyFont="1" applyAlignment="1">
      <alignment horizontal="left"/>
    </xf>
    <xf numFmtId="0" fontId="28" fillId="0" borderId="0" xfId="0" applyNumberFormat="1" applyFont="1" applyAlignment="1"/>
    <xf numFmtId="0" fontId="28" fillId="0" borderId="0" xfId="0" applyNumberFormat="1" applyFont="1" applyBorder="1" applyAlignment="1"/>
    <xf numFmtId="0" fontId="28" fillId="0" borderId="0" xfId="0" applyFont="1" applyAlignment="1"/>
    <xf numFmtId="0" fontId="29" fillId="0" borderId="0" xfId="0" applyNumberFormat="1" applyFont="1" applyAlignment="1"/>
    <xf numFmtId="0" fontId="29" fillId="0" borderId="0" xfId="0" applyFont="1" applyAlignment="1"/>
    <xf numFmtId="0" fontId="29" fillId="0" borderId="0" xfId="1" applyNumberFormat="1" applyFont="1" applyAlignment="1"/>
    <xf numFmtId="0" fontId="29" fillId="0" borderId="0" xfId="0" applyFont="1" applyAlignment="1">
      <alignment horizontal="center"/>
    </xf>
    <xf numFmtId="0" fontId="29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59675</xdr:colOff>
      <xdr:row>58</xdr:row>
      <xdr:rowOff>23857</xdr:rowOff>
    </xdr:from>
    <xdr:to>
      <xdr:col>10</xdr:col>
      <xdr:colOff>607995</xdr:colOff>
      <xdr:row>68</xdr:row>
      <xdr:rowOff>155684</xdr:rowOff>
    </xdr:to>
    <xdr:sp macro="" textlink="">
      <xdr:nvSpPr>
        <xdr:cNvPr id="2" name="TextBox 1"/>
        <xdr:cNvSpPr txBox="1"/>
      </xdr:nvSpPr>
      <xdr:spPr>
        <a:xfrm>
          <a:off x="59675" y="10520407"/>
          <a:ext cx="6644320" cy="194157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Including electricity generated by the user (autoproduction) unless stated otherwise. </a:t>
          </a:r>
        </a:p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(b) Preliminary data. </a:t>
          </a:r>
        </a:p>
        <a:p>
          <a:pPr>
            <a:lnSpc>
              <a:spcPts val="700"/>
            </a:lnSpc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(c) Data from </a:t>
          </a:r>
          <a:r>
            <a: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EU reference scenario</a:t>
          </a:r>
          <a:r>
            <a:rPr lang="en-GB" sz="800" b="0" i="0" u="none" strike="noStrike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and </a:t>
          </a: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ELIA</a:t>
          </a:r>
          <a:r>
            <a:rPr lang="en-GB" sz="800" b="0" i="0" u="none" strike="noStrike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studies.</a:t>
          </a: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endParaRPr kumimoji="0" lang="en-GB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GB" sz="8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endParaRPr lang="en-GB" sz="800" b="0" i="0" u="none" strike="noStrike" baseline="0">
            <a:solidFill>
              <a:srgbClr val="FF0000"/>
            </a:solidFill>
            <a:latin typeface="Arial" pitchFamily="34" charset="0"/>
            <a:ea typeface="+mn-ea"/>
            <a:cs typeface="Arial" pitchFamily="34" charset="0"/>
          </a:endParaRPr>
        </a:p>
        <a:p>
          <a:pPr>
            <a:lnSpc>
              <a:spcPts val="700"/>
            </a:lnSpc>
          </a:pPr>
          <a:endParaRPr lang="en-GB" sz="800" b="0" i="0" u="none" strike="noStrike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  <a:p>
          <a:pPr>
            <a:lnSpc>
              <a:spcPts val="700"/>
            </a:lnSpc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* Secretariat estimate; N/A Not available. </a:t>
          </a:r>
        </a:p>
        <a:p>
          <a:pPr>
            <a:lnSpc>
              <a:spcPts val="700"/>
            </a:lnSpc>
          </a:pPr>
          <a:endParaRPr lang="en-GB" sz="800" b="0" i="0" u="none" strike="noStrike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21"/>
  <sheetViews>
    <sheetView tabSelected="1" zoomScale="55" zoomScaleNormal="55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O63" sqref="O63"/>
    </sheetView>
  </sheetViews>
  <sheetFormatPr defaultRowHeight="14.45" customHeight="1"/>
  <cols>
    <col min="1" max="1" width="2.28515625" style="10" customWidth="1"/>
    <col min="2" max="2" width="15.7109375" style="10" customWidth="1"/>
    <col min="3" max="3" width="11.5703125" style="9" customWidth="1"/>
    <col min="4" max="4" width="9.7109375" style="8" customWidth="1"/>
    <col min="5" max="5" width="3.140625" style="7" customWidth="1"/>
    <col min="6" max="6" width="9.85546875" style="2" bestFit="1" customWidth="1"/>
    <col min="7" max="7" width="3.140625" style="7" customWidth="1"/>
    <col min="8" max="8" width="11.28515625" style="6" bestFit="1" customWidth="1"/>
    <col min="9" max="9" width="9.7109375" style="2" customWidth="1"/>
    <col min="10" max="10" width="4.5703125" style="5" customWidth="1"/>
    <col min="11" max="11" width="8.85546875" style="2" customWidth="1"/>
    <col min="12" max="12" width="4.5703125" style="5" customWidth="1"/>
    <col min="13" max="13" width="6.7109375" style="4" bestFit="1" customWidth="1"/>
    <col min="14" max="14" width="13.28515625" style="2" customWidth="1"/>
    <col min="15" max="15" width="13.7109375" style="2" customWidth="1"/>
    <col min="16" max="16" width="17" style="3" customWidth="1"/>
    <col min="17" max="17" width="13.140625" style="2" customWidth="1"/>
    <col min="18" max="18" width="15.28515625" style="1" customWidth="1"/>
    <col min="19" max="19" width="15.5703125" style="1" customWidth="1"/>
    <col min="20" max="20" width="14.5703125" style="1" customWidth="1"/>
    <col min="21" max="21" width="16.140625" style="1" customWidth="1"/>
    <col min="22" max="22" width="14" style="1" customWidth="1"/>
    <col min="23" max="23" width="13.7109375" style="1" customWidth="1"/>
    <col min="24" max="24" width="12.5703125" style="1" customWidth="1"/>
    <col min="25" max="25" width="14.28515625" style="1" customWidth="1"/>
    <col min="26" max="26" width="9.140625" style="1"/>
    <col min="27" max="27" width="14" style="1" customWidth="1"/>
    <col min="28" max="16384" width="9.140625" style="1"/>
  </cols>
  <sheetData>
    <row r="1" spans="1:27" s="265" customFormat="1" ht="14.45" customHeight="1">
      <c r="A1" s="279" t="s">
        <v>190</v>
      </c>
      <c r="B1" s="279"/>
      <c r="C1" s="278"/>
      <c r="D1" s="277"/>
      <c r="E1" s="276"/>
      <c r="F1" s="275"/>
      <c r="G1" s="274"/>
      <c r="H1" s="273"/>
      <c r="I1" s="272"/>
      <c r="J1" s="271"/>
      <c r="K1" s="272"/>
      <c r="L1" s="271"/>
      <c r="M1" s="270"/>
      <c r="U1" s="269"/>
      <c r="V1" s="267"/>
      <c r="W1" s="267"/>
      <c r="X1" s="268"/>
      <c r="Y1" s="267"/>
      <c r="Z1" s="267"/>
      <c r="AA1" s="266"/>
    </row>
    <row r="2" spans="1:27" s="257" customFormat="1" ht="15.75" customHeight="1">
      <c r="A2" s="263" t="s">
        <v>189</v>
      </c>
      <c r="B2" s="263"/>
      <c r="C2" s="264"/>
      <c r="D2" s="263"/>
      <c r="E2" s="263"/>
      <c r="F2" s="263"/>
      <c r="G2" s="262"/>
      <c r="H2" s="262"/>
      <c r="I2" s="262"/>
      <c r="J2" s="262"/>
      <c r="K2" s="262"/>
      <c r="L2" s="262"/>
      <c r="M2" s="261"/>
      <c r="P2" s="260"/>
      <c r="U2" s="259"/>
      <c r="V2" s="259"/>
      <c r="W2" s="259"/>
      <c r="X2" s="259"/>
      <c r="Y2" s="259"/>
      <c r="Z2" s="259"/>
      <c r="AA2" s="258"/>
    </row>
    <row r="3" spans="1:27" s="234" customFormat="1" ht="19.5" customHeight="1">
      <c r="A3" s="254" t="s">
        <v>188</v>
      </c>
      <c r="B3" s="254"/>
      <c r="C3" s="256"/>
      <c r="D3" s="255"/>
      <c r="E3" s="254"/>
      <c r="F3" s="248"/>
      <c r="G3" s="254"/>
      <c r="H3" s="253"/>
      <c r="I3" s="248"/>
      <c r="J3" s="252"/>
      <c r="K3" s="248"/>
      <c r="L3" s="252"/>
      <c r="M3" s="251"/>
      <c r="U3" s="250"/>
      <c r="V3" s="248"/>
      <c r="W3" s="248"/>
      <c r="X3" s="249"/>
      <c r="Y3" s="248"/>
      <c r="Z3" s="248"/>
      <c r="AA3" s="247"/>
    </row>
    <row r="4" spans="1:27" s="234" customFormat="1" ht="14.45" customHeight="1">
      <c r="A4" s="246" t="s">
        <v>187</v>
      </c>
      <c r="B4" s="245"/>
      <c r="C4" s="244"/>
      <c r="D4" s="242">
        <v>2019</v>
      </c>
      <c r="E4" s="242"/>
      <c r="F4" s="242"/>
      <c r="G4" s="242"/>
      <c r="H4" s="242"/>
      <c r="I4" s="243">
        <v>2020</v>
      </c>
      <c r="J4" s="242"/>
      <c r="K4" s="242"/>
      <c r="L4" s="242"/>
      <c r="M4" s="241"/>
      <c r="N4" s="240">
        <v>2025</v>
      </c>
      <c r="O4" s="239"/>
      <c r="P4" s="238"/>
      <c r="Q4" s="237">
        <v>2030</v>
      </c>
      <c r="R4" s="236"/>
      <c r="S4" s="235"/>
      <c r="T4" s="237">
        <v>2035</v>
      </c>
      <c r="U4" s="236"/>
      <c r="V4" s="236"/>
      <c r="W4" s="237">
        <v>2040</v>
      </c>
      <c r="X4" s="236"/>
      <c r="Y4" s="235"/>
    </row>
    <row r="5" spans="1:27" s="223" customFormat="1" ht="14.45" customHeight="1">
      <c r="A5" s="233"/>
      <c r="B5" s="232"/>
      <c r="C5" s="231"/>
      <c r="D5" s="229" t="s">
        <v>186</v>
      </c>
      <c r="E5" s="229"/>
      <c r="F5" s="228" t="s">
        <v>185</v>
      </c>
      <c r="G5" s="228"/>
      <c r="H5" s="229" t="s">
        <v>184</v>
      </c>
      <c r="I5" s="230" t="s">
        <v>186</v>
      </c>
      <c r="J5" s="229"/>
      <c r="K5" s="228" t="s">
        <v>185</v>
      </c>
      <c r="L5" s="228"/>
      <c r="M5" s="227" t="s">
        <v>184</v>
      </c>
      <c r="N5" s="226" t="s">
        <v>186</v>
      </c>
      <c r="O5" s="225" t="s">
        <v>185</v>
      </c>
      <c r="P5" s="224" t="s">
        <v>184</v>
      </c>
      <c r="Q5" s="226" t="s">
        <v>186</v>
      </c>
      <c r="R5" s="225" t="s">
        <v>185</v>
      </c>
      <c r="S5" s="224" t="s">
        <v>184</v>
      </c>
      <c r="T5" s="226" t="s">
        <v>186</v>
      </c>
      <c r="U5" s="225" t="s">
        <v>185</v>
      </c>
      <c r="V5" s="225" t="s">
        <v>184</v>
      </c>
      <c r="W5" s="226" t="s">
        <v>186</v>
      </c>
      <c r="X5" s="225" t="s">
        <v>185</v>
      </c>
      <c r="Y5" s="224" t="s">
        <v>184</v>
      </c>
    </row>
    <row r="6" spans="1:27" s="209" customFormat="1" ht="14.45" customHeight="1">
      <c r="A6" s="222"/>
      <c r="B6" s="221"/>
      <c r="C6" s="220"/>
      <c r="D6" s="218"/>
      <c r="E6" s="218"/>
      <c r="F6" s="217"/>
      <c r="G6" s="217"/>
      <c r="H6" s="218"/>
      <c r="I6" s="219"/>
      <c r="J6" s="218"/>
      <c r="K6" s="217"/>
      <c r="L6" s="217"/>
      <c r="M6" s="216"/>
      <c r="N6" s="215"/>
      <c r="O6" s="211"/>
      <c r="P6" s="214"/>
      <c r="Q6" s="212"/>
      <c r="R6" s="211"/>
      <c r="S6" s="210"/>
      <c r="T6" s="212"/>
      <c r="U6" s="211"/>
      <c r="V6" s="213"/>
      <c r="W6" s="212"/>
      <c r="X6" s="211"/>
      <c r="Y6" s="210"/>
    </row>
    <row r="7" spans="1:27" s="134" customFormat="1" ht="14.45" customHeight="1">
      <c r="A7" s="208" t="s">
        <v>183</v>
      </c>
      <c r="B7" s="207"/>
      <c r="C7" s="206"/>
      <c r="D7" s="167">
        <f>D8+D13</f>
        <v>5385.7</v>
      </c>
      <c r="E7" s="205"/>
      <c r="F7" s="166">
        <f>F8+F13</f>
        <v>923.7</v>
      </c>
      <c r="G7" s="204"/>
      <c r="H7" s="203">
        <f>F7/D7*100</f>
        <v>17.15097387526227</v>
      </c>
      <c r="I7" s="167">
        <f>I8+I13</f>
        <v>5244.3</v>
      </c>
      <c r="J7" s="205"/>
      <c r="K7" s="166">
        <f>K8+K13</f>
        <v>903.48</v>
      </c>
      <c r="L7" s="204"/>
      <c r="M7" s="203">
        <f>K7/I7*100</f>
        <v>17.227847377152337</v>
      </c>
      <c r="N7" s="202"/>
      <c r="O7" s="201"/>
      <c r="P7" s="200"/>
      <c r="Q7" s="198"/>
      <c r="R7" s="199"/>
      <c r="S7" s="194"/>
      <c r="T7" s="198"/>
      <c r="U7" s="195"/>
      <c r="V7" s="197"/>
      <c r="W7" s="196"/>
      <c r="X7" s="195"/>
      <c r="Y7" s="194"/>
    </row>
    <row r="8" spans="1:27" s="134" customFormat="1" ht="14.45" customHeight="1">
      <c r="A8" s="193" t="s">
        <v>11</v>
      </c>
      <c r="B8" s="192"/>
      <c r="C8" s="191"/>
      <c r="D8" s="189">
        <f>SUM(D9:D12)</f>
        <v>5235.5999999999995</v>
      </c>
      <c r="E8" s="106"/>
      <c r="F8" s="190">
        <f>SUM(F9:F12)</f>
        <v>923.7</v>
      </c>
      <c r="G8" s="122"/>
      <c r="H8" s="188">
        <f>F8/D8*100</f>
        <v>17.642677057070827</v>
      </c>
      <c r="I8" s="189">
        <f>SUM(I9:I12)</f>
        <v>5095</v>
      </c>
      <c r="J8" s="189"/>
      <c r="K8" s="189">
        <f>SUM(K9:K12)</f>
        <v>903.48</v>
      </c>
      <c r="L8" s="122"/>
      <c r="M8" s="188">
        <f>K8/I8*100</f>
        <v>17.732679097154072</v>
      </c>
      <c r="N8" s="187"/>
      <c r="O8" s="185"/>
      <c r="P8" s="184"/>
      <c r="Q8" s="186"/>
      <c r="R8" s="185"/>
      <c r="S8" s="184"/>
      <c r="T8" s="186"/>
      <c r="U8" s="185"/>
      <c r="V8" s="185"/>
      <c r="W8" s="186"/>
      <c r="X8" s="185"/>
      <c r="Y8" s="184"/>
    </row>
    <row r="9" spans="1:27" s="174" customFormat="1" ht="14.45" customHeight="1">
      <c r="A9" s="109" t="s">
        <v>182</v>
      </c>
      <c r="B9" s="108"/>
      <c r="C9" s="107"/>
      <c r="D9" s="183">
        <v>137</v>
      </c>
      <c r="E9" s="182" t="s">
        <v>3</v>
      </c>
      <c r="F9" s="181">
        <v>7.9</v>
      </c>
      <c r="G9" s="178" t="s">
        <v>3</v>
      </c>
      <c r="H9" s="179">
        <f>F9/D9*100</f>
        <v>5.7664233576642339</v>
      </c>
      <c r="I9" s="181">
        <v>138.9</v>
      </c>
      <c r="J9" s="182" t="s">
        <v>3</v>
      </c>
      <c r="K9" s="181">
        <v>10</v>
      </c>
      <c r="L9" s="180" t="s">
        <v>3</v>
      </c>
      <c r="M9" s="179">
        <f>K9/I9*100</f>
        <v>7.1994240460763139</v>
      </c>
      <c r="N9" s="178" t="s">
        <v>2</v>
      </c>
      <c r="O9" s="176" t="s">
        <v>2</v>
      </c>
      <c r="P9" s="176" t="s">
        <v>2</v>
      </c>
      <c r="Q9" s="177" t="s">
        <v>2</v>
      </c>
      <c r="R9" s="176" t="s">
        <v>2</v>
      </c>
      <c r="S9" s="175" t="s">
        <v>2</v>
      </c>
      <c r="T9" s="176" t="s">
        <v>2</v>
      </c>
      <c r="U9" s="176" t="s">
        <v>2</v>
      </c>
      <c r="V9" s="175" t="s">
        <v>2</v>
      </c>
      <c r="W9" s="176" t="s">
        <v>2</v>
      </c>
      <c r="X9" s="176" t="s">
        <v>2</v>
      </c>
      <c r="Y9" s="175" t="s">
        <v>2</v>
      </c>
    </row>
    <row r="10" spans="1:27" s="102" customFormat="1" ht="14.45" customHeight="1">
      <c r="A10" s="109" t="s">
        <v>181</v>
      </c>
      <c r="B10" s="108"/>
      <c r="C10" s="107"/>
      <c r="D10" s="105">
        <v>640.4</v>
      </c>
      <c r="E10" s="96"/>
      <c r="F10" s="149">
        <v>95.5</v>
      </c>
      <c r="G10" s="96"/>
      <c r="H10" s="93">
        <f>F10/D10*100</f>
        <v>14.912554653341662</v>
      </c>
      <c r="I10" s="105">
        <v>635.6</v>
      </c>
      <c r="J10" s="96"/>
      <c r="K10" s="149">
        <v>92.7</v>
      </c>
      <c r="L10" s="122"/>
      <c r="M10" s="93">
        <f>K10/I10*100</f>
        <v>14.584644430459409</v>
      </c>
      <c r="N10" s="103" t="s">
        <v>180</v>
      </c>
      <c r="O10" s="89" t="s">
        <v>179</v>
      </c>
      <c r="P10" s="88" t="s">
        <v>178</v>
      </c>
      <c r="Q10" s="90" t="s">
        <v>177</v>
      </c>
      <c r="R10" s="89" t="s">
        <v>176</v>
      </c>
      <c r="S10" s="88" t="s">
        <v>175</v>
      </c>
      <c r="T10" s="90" t="s">
        <v>174</v>
      </c>
      <c r="U10" s="89" t="s">
        <v>173</v>
      </c>
      <c r="V10" s="88" t="s">
        <v>172</v>
      </c>
      <c r="W10" s="90" t="s">
        <v>171</v>
      </c>
      <c r="X10" s="89" t="s">
        <v>170</v>
      </c>
      <c r="Y10" s="88" t="s">
        <v>169</v>
      </c>
    </row>
    <row r="11" spans="1:27" s="102" customFormat="1" ht="14.45" customHeight="1">
      <c r="A11" s="109" t="s">
        <v>168</v>
      </c>
      <c r="B11" s="108"/>
      <c r="C11" s="107"/>
      <c r="D11" s="105">
        <v>330.3</v>
      </c>
      <c r="E11" s="96" t="s">
        <v>3</v>
      </c>
      <c r="F11" s="149">
        <v>10.9</v>
      </c>
      <c r="G11" s="96" t="s">
        <v>3</v>
      </c>
      <c r="H11" s="93">
        <f>F11/D11*100</f>
        <v>3.3000302755071145</v>
      </c>
      <c r="I11" s="105">
        <v>311.39999999999998</v>
      </c>
      <c r="J11" s="96" t="s">
        <v>3</v>
      </c>
      <c r="K11" s="149">
        <v>10.88</v>
      </c>
      <c r="L11" s="122" t="s">
        <v>3</v>
      </c>
      <c r="M11" s="93">
        <f>K11/I11*100</f>
        <v>3.4938985228002575</v>
      </c>
      <c r="N11" s="104" t="s">
        <v>2</v>
      </c>
      <c r="O11" s="89" t="s">
        <v>2</v>
      </c>
      <c r="P11" s="88" t="s">
        <v>2</v>
      </c>
      <c r="Q11" s="90" t="s">
        <v>2</v>
      </c>
      <c r="R11" s="89" t="s">
        <v>2</v>
      </c>
      <c r="S11" s="88" t="s">
        <v>2</v>
      </c>
      <c r="T11" s="89" t="s">
        <v>2</v>
      </c>
      <c r="U11" s="89" t="s">
        <v>2</v>
      </c>
      <c r="V11" s="88" t="s">
        <v>2</v>
      </c>
      <c r="W11" s="89" t="s">
        <v>2</v>
      </c>
      <c r="X11" s="89" t="s">
        <v>2</v>
      </c>
      <c r="Y11" s="88" t="s">
        <v>2</v>
      </c>
    </row>
    <row r="12" spans="1:27" s="102" customFormat="1" ht="14.45" customHeight="1">
      <c r="A12" s="109" t="s">
        <v>167</v>
      </c>
      <c r="B12" s="108"/>
      <c r="C12" s="107"/>
      <c r="D12" s="105">
        <v>4127.8999999999996</v>
      </c>
      <c r="E12" s="96"/>
      <c r="F12" s="149">
        <v>809.4</v>
      </c>
      <c r="G12" s="122"/>
      <c r="H12" s="93">
        <f>F12/D12*100</f>
        <v>19.608033140337703</v>
      </c>
      <c r="I12" s="105">
        <v>4009.1</v>
      </c>
      <c r="J12" s="96"/>
      <c r="K12" s="149">
        <v>789.9</v>
      </c>
      <c r="L12" s="122"/>
      <c r="M12" s="93">
        <f>K12/I12*100</f>
        <v>19.7026764111646</v>
      </c>
      <c r="N12" s="103" t="s">
        <v>166</v>
      </c>
      <c r="O12" s="89">
        <v>749.8</v>
      </c>
      <c r="P12" s="88" t="s">
        <v>165</v>
      </c>
      <c r="Q12" s="90" t="s">
        <v>164</v>
      </c>
      <c r="R12" s="89" t="s">
        <v>163</v>
      </c>
      <c r="S12" s="88" t="s">
        <v>162</v>
      </c>
      <c r="T12" s="90" t="s">
        <v>161</v>
      </c>
      <c r="U12" s="89" t="s">
        <v>160</v>
      </c>
      <c r="V12" s="89" t="s">
        <v>159</v>
      </c>
      <c r="W12" s="90" t="s">
        <v>158</v>
      </c>
      <c r="X12" s="89" t="s">
        <v>157</v>
      </c>
      <c r="Y12" s="88" t="s">
        <v>156</v>
      </c>
    </row>
    <row r="13" spans="1:27" s="125" customFormat="1" ht="14.45" customHeight="1">
      <c r="A13" s="121" t="s">
        <v>6</v>
      </c>
      <c r="B13" s="173"/>
      <c r="C13" s="172"/>
      <c r="D13" s="171">
        <f>D14+D15</f>
        <v>150.1</v>
      </c>
      <c r="E13" s="115"/>
      <c r="F13" s="115">
        <v>0</v>
      </c>
      <c r="G13" s="170"/>
      <c r="H13" s="169">
        <v>0</v>
      </c>
      <c r="I13" s="171">
        <f>I14+I15</f>
        <v>149.30000000000001</v>
      </c>
      <c r="J13" s="115"/>
      <c r="K13" s="115">
        <v>0</v>
      </c>
      <c r="L13" s="170"/>
      <c r="M13" s="169">
        <v>0</v>
      </c>
      <c r="N13" s="131"/>
      <c r="O13" s="129"/>
      <c r="P13" s="126"/>
      <c r="Q13" s="128"/>
      <c r="R13" s="129"/>
      <c r="S13" s="126"/>
      <c r="T13" s="128"/>
      <c r="U13" s="129"/>
      <c r="V13" s="129"/>
      <c r="W13" s="128"/>
      <c r="X13" s="129"/>
      <c r="Y13" s="126"/>
    </row>
    <row r="14" spans="1:27" s="102" customFormat="1" ht="14.45" customHeight="1">
      <c r="A14" s="109" t="s">
        <v>155</v>
      </c>
      <c r="B14" s="108"/>
      <c r="C14" s="107"/>
      <c r="D14" s="103">
        <v>80</v>
      </c>
      <c r="E14" s="104" t="s">
        <v>3</v>
      </c>
      <c r="F14" s="104">
        <v>0</v>
      </c>
      <c r="G14" s="122"/>
      <c r="H14" s="168">
        <v>0</v>
      </c>
      <c r="I14" s="103">
        <v>80</v>
      </c>
      <c r="J14" s="104" t="s">
        <v>3</v>
      </c>
      <c r="K14" s="104">
        <v>0</v>
      </c>
      <c r="L14" s="122"/>
      <c r="M14" s="168">
        <v>0</v>
      </c>
      <c r="N14" s="103" t="s">
        <v>2</v>
      </c>
      <c r="O14" s="89" t="s">
        <v>2</v>
      </c>
      <c r="P14" s="88" t="s">
        <v>2</v>
      </c>
      <c r="Q14" s="90" t="s">
        <v>2</v>
      </c>
      <c r="R14" s="89" t="s">
        <v>2</v>
      </c>
      <c r="S14" s="88" t="s">
        <v>2</v>
      </c>
      <c r="T14" s="90" t="s">
        <v>2</v>
      </c>
      <c r="U14" s="89" t="s">
        <v>2</v>
      </c>
      <c r="V14" s="89" t="s">
        <v>2</v>
      </c>
      <c r="W14" s="90" t="s">
        <v>2</v>
      </c>
      <c r="X14" s="89" t="s">
        <v>2</v>
      </c>
      <c r="Y14" s="88" t="s">
        <v>2</v>
      </c>
    </row>
    <row r="15" spans="1:27" s="102" customFormat="1" ht="14.45" customHeight="1">
      <c r="A15" s="152" t="s">
        <v>154</v>
      </c>
      <c r="B15" s="151"/>
      <c r="C15" s="150"/>
      <c r="D15" s="103">
        <v>70.099999999999994</v>
      </c>
      <c r="E15" s="104"/>
      <c r="F15" s="104">
        <v>0</v>
      </c>
      <c r="G15" s="122"/>
      <c r="H15" s="168">
        <v>0</v>
      </c>
      <c r="I15" s="103">
        <v>69.3</v>
      </c>
      <c r="J15" s="104"/>
      <c r="K15" s="104">
        <v>0</v>
      </c>
      <c r="L15" s="122"/>
      <c r="M15" s="168">
        <v>0</v>
      </c>
      <c r="N15" s="103" t="s">
        <v>153</v>
      </c>
      <c r="O15" s="89">
        <v>0</v>
      </c>
      <c r="P15" s="88">
        <v>0</v>
      </c>
      <c r="Q15" s="90" t="s">
        <v>152</v>
      </c>
      <c r="R15" s="89">
        <v>0</v>
      </c>
      <c r="S15" s="88">
        <v>0</v>
      </c>
      <c r="T15" s="90" t="s">
        <v>151</v>
      </c>
      <c r="U15" s="89">
        <v>0</v>
      </c>
      <c r="V15" s="89">
        <v>0</v>
      </c>
      <c r="W15" s="90" t="s">
        <v>2</v>
      </c>
      <c r="X15" s="89" t="s">
        <v>2</v>
      </c>
      <c r="Y15" s="88" t="s">
        <v>2</v>
      </c>
    </row>
    <row r="16" spans="1:27" s="134" customFormat="1" ht="14.45" customHeight="1">
      <c r="A16" s="148" t="s">
        <v>150</v>
      </c>
      <c r="B16" s="147"/>
      <c r="C16" s="146"/>
      <c r="D16" s="167">
        <f>D17+D34</f>
        <v>4692</v>
      </c>
      <c r="E16" s="144"/>
      <c r="F16" s="166">
        <f>F17+F34</f>
        <v>1000.4900000000001</v>
      </c>
      <c r="G16" s="142"/>
      <c r="H16" s="141">
        <f>F16/D16*100</f>
        <v>21.323316283034956</v>
      </c>
      <c r="I16" s="167">
        <f>I17+I34</f>
        <v>4550</v>
      </c>
      <c r="J16" s="144"/>
      <c r="K16" s="166">
        <f>K17+K34</f>
        <v>920.69999999999993</v>
      </c>
      <c r="L16" s="142"/>
      <c r="M16" s="141">
        <f>K16/I16*100</f>
        <v>20.235164835164834</v>
      </c>
      <c r="N16" s="165"/>
      <c r="O16" s="136"/>
      <c r="P16" s="135"/>
      <c r="Q16" s="137"/>
      <c r="R16" s="136"/>
      <c r="S16" s="135"/>
      <c r="T16" s="137"/>
      <c r="U16" s="136"/>
      <c r="V16" s="136"/>
      <c r="W16" s="137"/>
      <c r="X16" s="136"/>
      <c r="Y16" s="135"/>
    </row>
    <row r="17" spans="1:25" s="125" customFormat="1" ht="14.45" customHeight="1">
      <c r="A17" s="121" t="s">
        <v>11</v>
      </c>
      <c r="B17" s="120"/>
      <c r="C17" s="119"/>
      <c r="D17" s="117">
        <f>SUM(D18:D33)</f>
        <v>3481.1000000000004</v>
      </c>
      <c r="E17" s="118"/>
      <c r="F17" s="116">
        <f>SUM(F18:F33)</f>
        <v>1000.4900000000001</v>
      </c>
      <c r="G17" s="115"/>
      <c r="H17" s="114">
        <f>F17/D17*100</f>
        <v>28.74062796242567</v>
      </c>
      <c r="I17" s="117">
        <f>SUM(I18:I33)</f>
        <v>3336.9000000000005</v>
      </c>
      <c r="J17" s="118"/>
      <c r="K17" s="116">
        <f>SUM(K18:K33)</f>
        <v>920.69999999999993</v>
      </c>
      <c r="L17" s="115"/>
      <c r="M17" s="114">
        <f>K17/I17*100</f>
        <v>27.59147711948215</v>
      </c>
      <c r="N17" s="131"/>
      <c r="O17" s="129"/>
      <c r="P17" s="126"/>
      <c r="Q17" s="128"/>
      <c r="R17" s="129"/>
      <c r="S17" s="126"/>
      <c r="T17" s="128"/>
      <c r="U17" s="129"/>
      <c r="V17" s="129"/>
      <c r="W17" s="128"/>
      <c r="X17" s="129"/>
      <c r="Y17" s="126"/>
    </row>
    <row r="18" spans="1:25" s="102" customFormat="1" ht="17.25" customHeight="1">
      <c r="A18" s="109" t="s">
        <v>149</v>
      </c>
      <c r="B18" s="108"/>
      <c r="C18" s="107"/>
      <c r="D18" s="105">
        <v>90</v>
      </c>
      <c r="E18" s="96"/>
      <c r="F18" s="149">
        <v>41</v>
      </c>
      <c r="G18" s="96"/>
      <c r="H18" s="93">
        <f>F18/D18*100</f>
        <v>45.555555555555557</v>
      </c>
      <c r="I18" s="105">
        <v>85</v>
      </c>
      <c r="J18" s="122" t="s">
        <v>35</v>
      </c>
      <c r="K18" s="149">
        <v>33</v>
      </c>
      <c r="L18" s="96" t="s">
        <v>35</v>
      </c>
      <c r="M18" s="93">
        <f>K18/I18*100</f>
        <v>38.82352941176471</v>
      </c>
      <c r="N18" s="103" t="s">
        <v>148</v>
      </c>
      <c r="O18" s="89">
        <v>5</v>
      </c>
      <c r="P18" s="88" t="s">
        <v>147</v>
      </c>
      <c r="Q18" s="90" t="s">
        <v>146</v>
      </c>
      <c r="R18" s="89">
        <v>0</v>
      </c>
      <c r="S18" s="88">
        <v>0</v>
      </c>
      <c r="T18" s="90" t="s">
        <v>145</v>
      </c>
      <c r="U18" s="89">
        <v>0</v>
      </c>
      <c r="V18" s="89">
        <v>0</v>
      </c>
      <c r="W18" s="90" t="s">
        <v>144</v>
      </c>
      <c r="X18" s="89">
        <v>0</v>
      </c>
      <c r="Y18" s="88">
        <v>0</v>
      </c>
    </row>
    <row r="19" spans="1:25" s="102" customFormat="1" ht="17.25" customHeight="1">
      <c r="A19" s="109" t="s">
        <v>143</v>
      </c>
      <c r="B19" s="108"/>
      <c r="C19" s="107"/>
      <c r="D19" s="105">
        <v>40.299999999999997</v>
      </c>
      <c r="E19" s="106"/>
      <c r="F19" s="149">
        <v>15.7</v>
      </c>
      <c r="G19" s="122"/>
      <c r="H19" s="93">
        <f>F19/D19*100</f>
        <v>38.95781637717122</v>
      </c>
      <c r="I19" s="105">
        <v>37.1</v>
      </c>
      <c r="J19" s="122"/>
      <c r="K19" s="149">
        <v>15.8</v>
      </c>
      <c r="L19" s="122"/>
      <c r="M19" s="93">
        <f>K19/I19*100</f>
        <v>42.587601078167111</v>
      </c>
      <c r="N19" s="103" t="s">
        <v>142</v>
      </c>
      <c r="O19" s="89" t="s">
        <v>139</v>
      </c>
      <c r="P19" s="88" t="s">
        <v>141</v>
      </c>
      <c r="Q19" s="90" t="s">
        <v>140</v>
      </c>
      <c r="R19" s="89" t="s">
        <v>139</v>
      </c>
      <c r="S19" s="88" t="s">
        <v>138</v>
      </c>
      <c r="T19" s="90" t="s">
        <v>137</v>
      </c>
      <c r="U19" s="89" t="s">
        <v>136</v>
      </c>
      <c r="V19" s="89" t="s">
        <v>135</v>
      </c>
      <c r="W19" s="90">
        <v>51</v>
      </c>
      <c r="X19" s="89" t="s">
        <v>134</v>
      </c>
      <c r="Y19" s="88" t="s">
        <v>133</v>
      </c>
    </row>
    <row r="20" spans="1:25" s="102" customFormat="1" ht="18" customHeight="1">
      <c r="A20" s="109" t="s">
        <v>132</v>
      </c>
      <c r="B20" s="108"/>
      <c r="C20" s="107"/>
      <c r="D20" s="105">
        <v>81.099999999999994</v>
      </c>
      <c r="E20" s="106"/>
      <c r="F20" s="149">
        <v>28.6</v>
      </c>
      <c r="G20" s="122"/>
      <c r="H20" s="93">
        <f>F20/D20*100</f>
        <v>35.265104808877936</v>
      </c>
      <c r="I20" s="105">
        <v>82.3</v>
      </c>
      <c r="J20" s="122"/>
      <c r="K20" s="149">
        <v>30.1</v>
      </c>
      <c r="L20" s="122"/>
      <c r="M20" s="93">
        <f>K20/I20*100</f>
        <v>36.57351154313487</v>
      </c>
      <c r="N20" s="103" t="s">
        <v>131</v>
      </c>
      <c r="O20" s="89" t="s">
        <v>130</v>
      </c>
      <c r="P20" s="88" t="s">
        <v>129</v>
      </c>
      <c r="Q20" s="90" t="s">
        <v>128</v>
      </c>
      <c r="R20" s="89" t="s">
        <v>127</v>
      </c>
      <c r="S20" s="88" t="s">
        <v>125</v>
      </c>
      <c r="T20" s="90" t="s">
        <v>126</v>
      </c>
      <c r="U20" s="89" t="s">
        <v>61</v>
      </c>
      <c r="V20" s="89" t="s">
        <v>125</v>
      </c>
      <c r="W20" s="90" t="s">
        <v>124</v>
      </c>
      <c r="X20" s="89" t="s">
        <v>123</v>
      </c>
      <c r="Y20" s="88" t="s">
        <v>122</v>
      </c>
    </row>
    <row r="21" spans="1:25" s="102" customFormat="1" ht="14.45" customHeight="1">
      <c r="A21" s="109" t="s">
        <v>121</v>
      </c>
      <c r="B21" s="108"/>
      <c r="C21" s="107"/>
      <c r="D21" s="105">
        <v>66</v>
      </c>
      <c r="E21" s="96"/>
      <c r="F21" s="149">
        <v>22.9</v>
      </c>
      <c r="G21" s="96"/>
      <c r="H21" s="93">
        <f>F21/D21*100</f>
        <v>34.696969696969695</v>
      </c>
      <c r="I21" s="105">
        <v>66.099999999999994</v>
      </c>
      <c r="J21" s="96" t="s">
        <v>35</v>
      </c>
      <c r="K21" s="149">
        <v>22.4</v>
      </c>
      <c r="L21" s="96" t="s">
        <v>35</v>
      </c>
      <c r="M21" s="93">
        <f>K21/I21*100</f>
        <v>33.888048411497728</v>
      </c>
      <c r="N21" s="103">
        <v>88</v>
      </c>
      <c r="O21" s="89" t="s">
        <v>120</v>
      </c>
      <c r="P21" s="88" t="s">
        <v>119</v>
      </c>
      <c r="Q21" s="90">
        <v>90</v>
      </c>
      <c r="R21" s="89" t="s">
        <v>118</v>
      </c>
      <c r="S21" s="88" t="s">
        <v>117</v>
      </c>
      <c r="T21" s="90">
        <v>102</v>
      </c>
      <c r="U21" s="89" t="s">
        <v>116</v>
      </c>
      <c r="V21" s="89" t="s">
        <v>115</v>
      </c>
      <c r="W21" s="90">
        <v>102</v>
      </c>
      <c r="X21" s="89" t="s">
        <v>114</v>
      </c>
      <c r="Y21" s="88" t="s">
        <v>113</v>
      </c>
    </row>
    <row r="22" spans="1:25" s="102" customFormat="1" ht="14.45" customHeight="1">
      <c r="A22" s="109" t="s">
        <v>112</v>
      </c>
      <c r="B22" s="108"/>
      <c r="C22" s="107"/>
      <c r="D22" s="105">
        <v>537.5</v>
      </c>
      <c r="E22" s="106"/>
      <c r="F22" s="149">
        <v>379.5</v>
      </c>
      <c r="G22" s="104"/>
      <c r="H22" s="93">
        <f>F22/D22*100</f>
        <v>70.604651162790702</v>
      </c>
      <c r="I22" s="105">
        <v>500.1</v>
      </c>
      <c r="J22" s="96"/>
      <c r="K22" s="149">
        <v>335.4</v>
      </c>
      <c r="L22" s="96"/>
      <c r="M22" s="93">
        <f>K22/I22*100</f>
        <v>67.06658668266347</v>
      </c>
      <c r="N22" s="103">
        <v>574</v>
      </c>
      <c r="O22" s="89" t="s">
        <v>111</v>
      </c>
      <c r="P22" s="88" t="s">
        <v>110</v>
      </c>
      <c r="Q22" s="90">
        <v>627</v>
      </c>
      <c r="R22" s="89" t="s">
        <v>109</v>
      </c>
      <c r="S22" s="88" t="s">
        <v>108</v>
      </c>
      <c r="T22" s="90">
        <v>652</v>
      </c>
      <c r="U22" s="89">
        <v>326</v>
      </c>
      <c r="V22" s="89">
        <v>50</v>
      </c>
      <c r="W22" s="90" t="s">
        <v>2</v>
      </c>
      <c r="X22" s="89" t="s">
        <v>2</v>
      </c>
      <c r="Y22" s="88" t="s">
        <v>2</v>
      </c>
    </row>
    <row r="23" spans="1:25" s="102" customFormat="1" ht="17.25" customHeight="1">
      <c r="A23" s="109" t="s">
        <v>107</v>
      </c>
      <c r="B23" s="108"/>
      <c r="C23" s="107"/>
      <c r="D23" s="105">
        <v>579</v>
      </c>
      <c r="E23" s="96"/>
      <c r="F23" s="149">
        <v>72</v>
      </c>
      <c r="G23" s="122"/>
      <c r="H23" s="93">
        <f>F23/D23*100</f>
        <v>12.435233160621761</v>
      </c>
      <c r="I23" s="105">
        <v>544</v>
      </c>
      <c r="J23" s="96" t="s">
        <v>35</v>
      </c>
      <c r="K23" s="149">
        <v>61</v>
      </c>
      <c r="L23" s="96" t="s">
        <v>35</v>
      </c>
      <c r="M23" s="93">
        <f>K23/I23*100</f>
        <v>11.213235294117647</v>
      </c>
      <c r="N23" s="103" t="s">
        <v>106</v>
      </c>
      <c r="O23" s="89">
        <v>0</v>
      </c>
      <c r="P23" s="88">
        <v>0</v>
      </c>
      <c r="Q23" s="90" t="s">
        <v>105</v>
      </c>
      <c r="R23" s="89">
        <v>0</v>
      </c>
      <c r="S23" s="88">
        <v>0</v>
      </c>
      <c r="T23" s="90" t="s">
        <v>104</v>
      </c>
      <c r="U23" s="89">
        <v>0</v>
      </c>
      <c r="V23" s="89">
        <v>0</v>
      </c>
      <c r="W23" s="90" t="s">
        <v>103</v>
      </c>
      <c r="X23" s="89">
        <v>0</v>
      </c>
      <c r="Y23" s="88">
        <v>0</v>
      </c>
    </row>
    <row r="24" spans="1:25" s="102" customFormat="1" ht="15.75" customHeight="1">
      <c r="A24" s="109" t="s">
        <v>102</v>
      </c>
      <c r="B24" s="108"/>
      <c r="C24" s="107"/>
      <c r="D24" s="105">
        <v>32</v>
      </c>
      <c r="E24" s="96"/>
      <c r="F24" s="149">
        <v>15.4</v>
      </c>
      <c r="G24" s="122"/>
      <c r="H24" s="93">
        <f>F24/D24*100</f>
        <v>48.125</v>
      </c>
      <c r="I24" s="105">
        <v>32.9</v>
      </c>
      <c r="J24" s="96"/>
      <c r="K24" s="149">
        <v>15.2</v>
      </c>
      <c r="L24" s="122"/>
      <c r="M24" s="93">
        <f>K24/I24*100</f>
        <v>46.200607902735563</v>
      </c>
      <c r="N24" s="103" t="s">
        <v>101</v>
      </c>
      <c r="O24" s="89">
        <v>14.8</v>
      </c>
      <c r="P24" s="88" t="s">
        <v>100</v>
      </c>
      <c r="Q24" s="90" t="s">
        <v>99</v>
      </c>
      <c r="R24" s="89" t="s">
        <v>98</v>
      </c>
      <c r="S24" s="88" t="s">
        <v>97</v>
      </c>
      <c r="T24" s="90" t="s">
        <v>96</v>
      </c>
      <c r="U24" s="89">
        <v>26.5</v>
      </c>
      <c r="V24" s="89" t="s">
        <v>95</v>
      </c>
      <c r="W24" s="90" t="s">
        <v>94</v>
      </c>
      <c r="X24" s="89">
        <v>19</v>
      </c>
      <c r="Y24" s="88" t="s">
        <v>93</v>
      </c>
    </row>
    <row r="25" spans="1:25" s="102" customFormat="1" ht="14.45" customHeight="1">
      <c r="A25" s="109" t="s">
        <v>92</v>
      </c>
      <c r="B25" s="108"/>
      <c r="C25" s="107"/>
      <c r="D25" s="124">
        <v>104.2</v>
      </c>
      <c r="E25" s="106"/>
      <c r="F25" s="149">
        <v>4.2</v>
      </c>
      <c r="G25" s="104"/>
      <c r="H25" s="93">
        <f>F25/D25*100</f>
        <v>4.0307101727447217</v>
      </c>
      <c r="I25" s="124">
        <v>104.2</v>
      </c>
      <c r="J25" s="96" t="s">
        <v>35</v>
      </c>
      <c r="K25" s="149">
        <v>4.2</v>
      </c>
      <c r="L25" s="96" t="s">
        <v>35</v>
      </c>
      <c r="M25" s="93">
        <f>K25/I25*100</f>
        <v>4.0307101727447217</v>
      </c>
      <c r="N25" s="103">
        <v>133.9</v>
      </c>
      <c r="O25" s="89">
        <v>4.2</v>
      </c>
      <c r="P25" s="88">
        <f>O25/N25*100</f>
        <v>3.136669156086632</v>
      </c>
      <c r="Q25" s="90">
        <v>134.69999999999999</v>
      </c>
      <c r="R25" s="89">
        <v>4.2</v>
      </c>
      <c r="S25" s="88">
        <f>R25/Q25*100</f>
        <v>3.1180400890868603</v>
      </c>
      <c r="T25" s="90" t="s">
        <v>2</v>
      </c>
      <c r="U25" s="89">
        <v>0</v>
      </c>
      <c r="V25" s="89">
        <v>0</v>
      </c>
      <c r="W25" s="90" t="s">
        <v>2</v>
      </c>
      <c r="X25" s="89">
        <v>0</v>
      </c>
      <c r="Y25" s="88">
        <v>0</v>
      </c>
    </row>
    <row r="26" spans="1:25" s="164" customFormat="1" ht="14.45" customHeight="1">
      <c r="A26" s="109" t="s">
        <v>91</v>
      </c>
      <c r="B26" s="108"/>
      <c r="C26" s="107"/>
      <c r="D26" s="105">
        <v>54.9</v>
      </c>
      <c r="E26" s="106" t="s">
        <v>3</v>
      </c>
      <c r="F26" s="149">
        <v>10.3</v>
      </c>
      <c r="G26" s="104"/>
      <c r="H26" s="93">
        <f>F26/D26*100</f>
        <v>18.76138433515483</v>
      </c>
      <c r="I26" s="149">
        <v>51.2</v>
      </c>
      <c r="J26" s="106" t="s">
        <v>3</v>
      </c>
      <c r="K26" s="149">
        <v>10.4</v>
      </c>
      <c r="L26" s="104"/>
      <c r="M26" s="93">
        <f>K26/I26*100</f>
        <v>20.3125</v>
      </c>
      <c r="N26" s="104" t="s">
        <v>2</v>
      </c>
      <c r="O26" s="89" t="s">
        <v>90</v>
      </c>
      <c r="P26" s="89" t="s">
        <v>2</v>
      </c>
      <c r="Q26" s="90" t="s">
        <v>2</v>
      </c>
      <c r="R26" s="89" t="s">
        <v>89</v>
      </c>
      <c r="S26" s="88" t="s">
        <v>2</v>
      </c>
      <c r="T26" s="89" t="s">
        <v>2</v>
      </c>
      <c r="U26" s="89" t="s">
        <v>89</v>
      </c>
      <c r="V26" s="88" t="s">
        <v>2</v>
      </c>
      <c r="W26" s="89" t="s">
        <v>2</v>
      </c>
      <c r="X26" s="89" t="s">
        <v>88</v>
      </c>
      <c r="Y26" s="88" t="s">
        <v>2</v>
      </c>
    </row>
    <row r="27" spans="1:25" s="157" customFormat="1" ht="14.45" customHeight="1">
      <c r="A27" s="109" t="s">
        <v>87</v>
      </c>
      <c r="B27" s="108"/>
      <c r="C27" s="107"/>
      <c r="D27" s="163">
        <v>1047.3</v>
      </c>
      <c r="E27" s="161" t="s">
        <v>3</v>
      </c>
      <c r="F27" s="162">
        <v>194.8</v>
      </c>
      <c r="G27" s="161"/>
      <c r="H27" s="160">
        <f>F27/D27*100</f>
        <v>18.600210063974028</v>
      </c>
      <c r="I27" s="162">
        <v>1016.2</v>
      </c>
      <c r="J27" s="161" t="s">
        <v>3</v>
      </c>
      <c r="K27" s="162">
        <v>201.2</v>
      </c>
      <c r="L27" s="161"/>
      <c r="M27" s="160">
        <f>K27/I27*100</f>
        <v>19.799252115725249</v>
      </c>
      <c r="N27" s="94" t="s">
        <v>2</v>
      </c>
      <c r="O27" s="91">
        <v>207.7</v>
      </c>
      <c r="P27" s="91" t="s">
        <v>2</v>
      </c>
      <c r="Q27" s="159" t="s">
        <v>2</v>
      </c>
      <c r="R27" s="91">
        <v>209.1</v>
      </c>
      <c r="S27" s="158" t="s">
        <v>2</v>
      </c>
      <c r="T27" s="91" t="s">
        <v>2</v>
      </c>
      <c r="U27" s="91" t="s">
        <v>86</v>
      </c>
      <c r="V27" s="158" t="s">
        <v>2</v>
      </c>
      <c r="W27" s="91" t="s">
        <v>2</v>
      </c>
      <c r="X27" s="91" t="s">
        <v>2</v>
      </c>
      <c r="Y27" s="158" t="s">
        <v>2</v>
      </c>
    </row>
    <row r="28" spans="1:25" s="102" customFormat="1" ht="14.45" customHeight="1">
      <c r="A28" s="109" t="s">
        <v>85</v>
      </c>
      <c r="B28" s="108"/>
      <c r="C28" s="107"/>
      <c r="D28" s="105">
        <v>27.4</v>
      </c>
      <c r="E28" s="106" t="s">
        <v>3</v>
      </c>
      <c r="F28" s="149">
        <v>14.2</v>
      </c>
      <c r="G28" s="104"/>
      <c r="H28" s="93">
        <f>F28/D28*100</f>
        <v>51.824817518248182</v>
      </c>
      <c r="I28" s="105">
        <v>24.9</v>
      </c>
      <c r="J28" s="96" t="s">
        <v>3</v>
      </c>
      <c r="K28" s="149">
        <v>14</v>
      </c>
      <c r="L28" s="96" t="s">
        <v>35</v>
      </c>
      <c r="M28" s="93">
        <f>K28/I28*100</f>
        <v>56.224899598393577</v>
      </c>
      <c r="N28" s="103" t="s">
        <v>84</v>
      </c>
      <c r="O28" s="89">
        <v>22.363</v>
      </c>
      <c r="P28" s="88" t="s">
        <v>83</v>
      </c>
      <c r="Q28" s="90" t="s">
        <v>84</v>
      </c>
      <c r="R28" s="89">
        <v>22.4</v>
      </c>
      <c r="S28" s="88" t="s">
        <v>83</v>
      </c>
      <c r="T28" s="90" t="s">
        <v>82</v>
      </c>
      <c r="U28" s="89" t="s">
        <v>81</v>
      </c>
      <c r="V28" s="88" t="s">
        <v>80</v>
      </c>
      <c r="W28" s="89" t="s">
        <v>79</v>
      </c>
      <c r="X28" s="89" t="s">
        <v>78</v>
      </c>
      <c r="Y28" s="88" t="s">
        <v>77</v>
      </c>
    </row>
    <row r="29" spans="1:25" s="102" customFormat="1" ht="14.45" customHeight="1">
      <c r="A29" s="109" t="s">
        <v>76</v>
      </c>
      <c r="B29" s="108"/>
      <c r="C29" s="107"/>
      <c r="D29" s="105">
        <v>15.2</v>
      </c>
      <c r="E29" s="96"/>
      <c r="F29" s="149">
        <v>5.49</v>
      </c>
      <c r="G29" s="104"/>
      <c r="H29" s="93">
        <f>F29/D29*100</f>
        <v>36.118421052631582</v>
      </c>
      <c r="I29" s="105">
        <v>16</v>
      </c>
      <c r="J29" s="96" t="s">
        <v>35</v>
      </c>
      <c r="K29" s="149">
        <v>6</v>
      </c>
      <c r="L29" s="104"/>
      <c r="M29" s="93">
        <f>K29/I29*100</f>
        <v>37.5</v>
      </c>
      <c r="N29" s="103" t="s">
        <v>75</v>
      </c>
      <c r="O29" s="89" t="s">
        <v>70</v>
      </c>
      <c r="P29" s="88" t="s">
        <v>74</v>
      </c>
      <c r="Q29" s="90" t="s">
        <v>73</v>
      </c>
      <c r="R29" s="89" t="s">
        <v>70</v>
      </c>
      <c r="S29" s="88" t="s">
        <v>72</v>
      </c>
      <c r="T29" s="90" t="s">
        <v>71</v>
      </c>
      <c r="U29" s="89" t="s">
        <v>70</v>
      </c>
      <c r="V29" s="89" t="s">
        <v>69</v>
      </c>
      <c r="W29" s="90" t="s">
        <v>68</v>
      </c>
      <c r="X29" s="89" t="s">
        <v>67</v>
      </c>
      <c r="Y29" s="88" t="s">
        <v>66</v>
      </c>
    </row>
    <row r="30" spans="1:25" s="102" customFormat="1" ht="14.45" customHeight="1">
      <c r="A30" s="109" t="s">
        <v>65</v>
      </c>
      <c r="B30" s="108"/>
      <c r="C30" s="107"/>
      <c r="D30" s="105">
        <v>260.8</v>
      </c>
      <c r="E30" s="96"/>
      <c r="F30" s="149">
        <v>55.9</v>
      </c>
      <c r="G30" s="122"/>
      <c r="H30" s="93">
        <f>F30/D30*100</f>
        <v>21.434049079754601</v>
      </c>
      <c r="I30" s="105">
        <v>251.2</v>
      </c>
      <c r="J30" s="96" t="s">
        <v>35</v>
      </c>
      <c r="K30" s="149">
        <v>55.8</v>
      </c>
      <c r="L30" s="122"/>
      <c r="M30" s="93">
        <f>K30/I30*100</f>
        <v>22.213375796178344</v>
      </c>
      <c r="N30" s="103">
        <v>297.39999999999998</v>
      </c>
      <c r="O30" s="89">
        <v>55.4</v>
      </c>
      <c r="P30" s="88">
        <f>O30/N30*100</f>
        <v>18.628110289172835</v>
      </c>
      <c r="Q30" s="90">
        <v>336.1</v>
      </c>
      <c r="R30" s="89">
        <v>23.8</v>
      </c>
      <c r="S30" s="88">
        <f>R30/Q30*100</f>
        <v>7.0812258256471292</v>
      </c>
      <c r="T30" s="90">
        <v>346.8</v>
      </c>
      <c r="U30" s="89">
        <v>0</v>
      </c>
      <c r="V30" s="88">
        <f>U30/T30*100</f>
        <v>0</v>
      </c>
      <c r="W30" s="90">
        <v>397.3</v>
      </c>
      <c r="X30" s="89">
        <v>0</v>
      </c>
      <c r="Y30" s="88">
        <f>X30/W30*100</f>
        <v>0</v>
      </c>
    </row>
    <row r="31" spans="1:25" s="102" customFormat="1" ht="14.45" customHeight="1">
      <c r="A31" s="109" t="s">
        <v>64</v>
      </c>
      <c r="B31" s="108"/>
      <c r="C31" s="107"/>
      <c r="D31" s="124">
        <v>165.5</v>
      </c>
      <c r="E31" s="96"/>
      <c r="F31" s="123">
        <v>64.3</v>
      </c>
      <c r="G31" s="104"/>
      <c r="H31" s="93">
        <f>F31/D31*100</f>
        <v>38.851963746223561</v>
      </c>
      <c r="I31" s="124">
        <v>158.80000000000001</v>
      </c>
      <c r="J31" s="96" t="s">
        <v>35</v>
      </c>
      <c r="K31" s="123">
        <v>47.3</v>
      </c>
      <c r="L31" s="96" t="s">
        <v>35</v>
      </c>
      <c r="M31" s="93">
        <f>K31/I31*100</f>
        <v>29.785894206549113</v>
      </c>
      <c r="N31" s="103">
        <v>180</v>
      </c>
      <c r="O31" s="89">
        <v>52</v>
      </c>
      <c r="P31" s="88">
        <f>O31/N31*100</f>
        <v>28.888888888888886</v>
      </c>
      <c r="Q31" s="90">
        <v>185</v>
      </c>
      <c r="R31" s="89">
        <v>52</v>
      </c>
      <c r="S31" s="88">
        <f>R31/Q31*100</f>
        <v>28.108108108108109</v>
      </c>
      <c r="T31" s="90">
        <v>200</v>
      </c>
      <c r="U31" s="89">
        <v>52</v>
      </c>
      <c r="V31" s="88">
        <f>U31/T31*100</f>
        <v>26</v>
      </c>
      <c r="W31" s="90">
        <v>207</v>
      </c>
      <c r="X31" s="89">
        <v>52</v>
      </c>
      <c r="Y31" s="88">
        <f>X31/W31*100</f>
        <v>25.120772946859905</v>
      </c>
    </row>
    <row r="32" spans="1:25" s="102" customFormat="1" ht="14.45" customHeight="1">
      <c r="A32" s="109" t="s">
        <v>63</v>
      </c>
      <c r="B32" s="108"/>
      <c r="C32" s="107"/>
      <c r="D32" s="105">
        <v>71.900000000000006</v>
      </c>
      <c r="E32" s="106"/>
      <c r="F32" s="149">
        <v>25.2</v>
      </c>
      <c r="G32" s="104"/>
      <c r="H32" s="93">
        <f>F32/D32*100</f>
        <v>35.048678720445061</v>
      </c>
      <c r="I32" s="105">
        <v>69.900000000000006</v>
      </c>
      <c r="J32" s="96"/>
      <c r="K32" s="149">
        <v>22.9</v>
      </c>
      <c r="L32" s="96"/>
      <c r="M32" s="93">
        <f>K32/I32*100</f>
        <v>32.761087267525028</v>
      </c>
      <c r="N32" s="103" t="s">
        <v>58</v>
      </c>
      <c r="O32" s="89" t="s">
        <v>62</v>
      </c>
      <c r="P32" s="88" t="s">
        <v>61</v>
      </c>
      <c r="Q32" s="90" t="s">
        <v>58</v>
      </c>
      <c r="R32" s="89" t="s">
        <v>62</v>
      </c>
      <c r="S32" s="88" t="s">
        <v>61</v>
      </c>
      <c r="T32" s="90" t="s">
        <v>58</v>
      </c>
      <c r="U32" s="89" t="s">
        <v>60</v>
      </c>
      <c r="V32" s="89" t="s">
        <v>59</v>
      </c>
      <c r="W32" s="90" t="s">
        <v>58</v>
      </c>
      <c r="X32" s="89" t="s">
        <v>57</v>
      </c>
      <c r="Y32" s="88" t="s">
        <v>56</v>
      </c>
    </row>
    <row r="33" spans="1:25" s="102" customFormat="1" ht="14.45" customHeight="1">
      <c r="A33" s="109" t="s">
        <v>55</v>
      </c>
      <c r="B33" s="108"/>
      <c r="C33" s="107"/>
      <c r="D33" s="124">
        <v>308</v>
      </c>
      <c r="E33" s="106"/>
      <c r="F33" s="123">
        <v>51</v>
      </c>
      <c r="G33" s="122"/>
      <c r="H33" s="93">
        <f>F33/D33*100</f>
        <v>16.558441558441558</v>
      </c>
      <c r="I33" s="124">
        <v>297</v>
      </c>
      <c r="J33" s="96" t="s">
        <v>35</v>
      </c>
      <c r="K33" s="123">
        <v>46</v>
      </c>
      <c r="L33" s="96" t="s">
        <v>35</v>
      </c>
      <c r="M33" s="93">
        <f>K33/I33*100</f>
        <v>15.488215488215488</v>
      </c>
      <c r="N33" s="103">
        <v>286</v>
      </c>
      <c r="O33" s="89">
        <v>43</v>
      </c>
      <c r="P33" s="88">
        <f>O33/N33*100</f>
        <v>15.034965034965033</v>
      </c>
      <c r="Q33" s="90">
        <v>296</v>
      </c>
      <c r="R33" s="89">
        <v>55</v>
      </c>
      <c r="S33" s="88">
        <f>R33/Q33*100</f>
        <v>18.581081081081081</v>
      </c>
      <c r="T33" s="90">
        <v>308</v>
      </c>
      <c r="U33" s="89">
        <v>64</v>
      </c>
      <c r="V33" s="88">
        <f>U33/T33*100</f>
        <v>20.779220779220779</v>
      </c>
      <c r="W33" s="90">
        <v>333</v>
      </c>
      <c r="X33" s="89">
        <v>86</v>
      </c>
      <c r="Y33" s="88">
        <f>X33/W33*100</f>
        <v>25.825825825825827</v>
      </c>
    </row>
    <row r="34" spans="1:25" s="156" customFormat="1" ht="14.45" customHeight="1">
      <c r="A34" s="121" t="s">
        <v>6</v>
      </c>
      <c r="B34" s="120"/>
      <c r="C34" s="119"/>
      <c r="D34" s="133">
        <f>SUM(D35:D48)</f>
        <v>1210.9000000000001</v>
      </c>
      <c r="E34" s="118"/>
      <c r="F34" s="132">
        <f>SUM(F35:F48)</f>
        <v>0</v>
      </c>
      <c r="G34" s="115"/>
      <c r="H34" s="114">
        <f>F34/D34*100</f>
        <v>0</v>
      </c>
      <c r="I34" s="133">
        <f>SUM(I35:I48)</f>
        <v>1213.0999999999999</v>
      </c>
      <c r="J34" s="118"/>
      <c r="K34" s="132">
        <f>SUM(K35:K48)</f>
        <v>0</v>
      </c>
      <c r="L34" s="115"/>
      <c r="M34" s="114">
        <f>K34/I34*100</f>
        <v>0</v>
      </c>
      <c r="N34" s="131"/>
      <c r="O34" s="111"/>
      <c r="P34" s="126"/>
      <c r="Q34" s="128"/>
      <c r="R34" s="129"/>
      <c r="S34" s="126"/>
      <c r="T34" s="128"/>
      <c r="U34" s="129"/>
      <c r="V34" s="129"/>
      <c r="W34" s="128"/>
      <c r="X34" s="129"/>
      <c r="Y34" s="126"/>
    </row>
    <row r="35" spans="1:25" s="102" customFormat="1" ht="14.45" customHeight="1">
      <c r="A35" s="109" t="s">
        <v>54</v>
      </c>
      <c r="B35" s="108"/>
      <c r="C35" s="107"/>
      <c r="D35" s="124">
        <v>71</v>
      </c>
      <c r="E35" s="96"/>
      <c r="F35" s="104">
        <v>0</v>
      </c>
      <c r="G35" s="104"/>
      <c r="H35" s="93">
        <v>0</v>
      </c>
      <c r="I35" s="124">
        <v>71</v>
      </c>
      <c r="J35" s="96" t="s">
        <v>35</v>
      </c>
      <c r="K35" s="104">
        <v>0</v>
      </c>
      <c r="L35" s="104"/>
      <c r="M35" s="93">
        <v>0</v>
      </c>
      <c r="N35" s="103">
        <v>80</v>
      </c>
      <c r="O35" s="89">
        <v>0</v>
      </c>
      <c r="P35" s="88">
        <v>0</v>
      </c>
      <c r="Q35" s="90">
        <v>89</v>
      </c>
      <c r="R35" s="89">
        <v>0</v>
      </c>
      <c r="S35" s="88">
        <v>0</v>
      </c>
      <c r="T35" s="90">
        <v>92</v>
      </c>
      <c r="U35" s="89">
        <v>0</v>
      </c>
      <c r="V35" s="89">
        <v>0</v>
      </c>
      <c r="W35" s="90">
        <v>92</v>
      </c>
      <c r="X35" s="89">
        <v>0</v>
      </c>
      <c r="Y35" s="88">
        <v>0</v>
      </c>
    </row>
    <row r="36" spans="1:25" s="102" customFormat="1" ht="14.45" customHeight="1">
      <c r="A36" s="109" t="s">
        <v>53</v>
      </c>
      <c r="B36" s="108"/>
      <c r="C36" s="107"/>
      <c r="D36" s="105">
        <v>28.5</v>
      </c>
      <c r="E36" s="106"/>
      <c r="F36" s="149">
        <v>0</v>
      </c>
      <c r="G36" s="104"/>
      <c r="H36" s="93">
        <v>0</v>
      </c>
      <c r="I36" s="105">
        <v>28.6</v>
      </c>
      <c r="J36" s="96"/>
      <c r="K36" s="149">
        <v>0</v>
      </c>
      <c r="L36" s="104"/>
      <c r="M36" s="93">
        <v>0</v>
      </c>
      <c r="N36" s="103">
        <v>39.6</v>
      </c>
      <c r="O36" s="89">
        <v>0</v>
      </c>
      <c r="P36" s="88">
        <v>0</v>
      </c>
      <c r="Q36" s="90">
        <v>47.6</v>
      </c>
      <c r="R36" s="89">
        <v>0</v>
      </c>
      <c r="S36" s="88">
        <v>0</v>
      </c>
      <c r="T36" s="90">
        <v>47.6</v>
      </c>
      <c r="U36" s="89">
        <v>0</v>
      </c>
      <c r="V36" s="89">
        <v>0</v>
      </c>
      <c r="W36" s="90">
        <v>47.6</v>
      </c>
      <c r="X36" s="89">
        <v>0</v>
      </c>
      <c r="Y36" s="88">
        <v>0</v>
      </c>
    </row>
    <row r="37" spans="1:25" s="102" customFormat="1" ht="14.45" customHeight="1">
      <c r="A37" s="155" t="s">
        <v>52</v>
      </c>
      <c r="B37" s="154"/>
      <c r="C37" s="153"/>
      <c r="D37" s="105">
        <v>6.4</v>
      </c>
      <c r="E37" s="106"/>
      <c r="F37" s="149">
        <v>0</v>
      </c>
      <c r="G37" s="104"/>
      <c r="H37" s="93">
        <v>0</v>
      </c>
      <c r="I37" s="105">
        <v>4.8</v>
      </c>
      <c r="J37" s="106"/>
      <c r="K37" s="149">
        <v>0</v>
      </c>
      <c r="L37" s="104"/>
      <c r="M37" s="93">
        <v>0</v>
      </c>
      <c r="N37" s="103" t="s">
        <v>51</v>
      </c>
      <c r="O37" s="89">
        <v>0</v>
      </c>
      <c r="P37" s="89">
        <v>0</v>
      </c>
      <c r="Q37" s="90" t="s">
        <v>50</v>
      </c>
      <c r="R37" s="89">
        <v>0</v>
      </c>
      <c r="S37" s="88">
        <v>0</v>
      </c>
      <c r="T37" s="90" t="s">
        <v>49</v>
      </c>
      <c r="U37" s="89">
        <v>0</v>
      </c>
      <c r="V37" s="89">
        <v>0</v>
      </c>
      <c r="W37" s="90" t="s">
        <v>48</v>
      </c>
      <c r="X37" s="89">
        <v>0</v>
      </c>
      <c r="Y37" s="88">
        <v>0</v>
      </c>
    </row>
    <row r="38" spans="1:25" s="102" customFormat="1" ht="14.45" customHeight="1">
      <c r="A38" s="109" t="s">
        <v>47</v>
      </c>
      <c r="B38" s="108"/>
      <c r="C38" s="107"/>
      <c r="D38" s="105">
        <v>52.1</v>
      </c>
      <c r="E38" s="106"/>
      <c r="F38" s="149">
        <v>0</v>
      </c>
      <c r="G38" s="104"/>
      <c r="H38" s="93">
        <v>0</v>
      </c>
      <c r="I38" s="105">
        <v>49.9</v>
      </c>
      <c r="J38" s="96"/>
      <c r="K38" s="149">
        <v>0</v>
      </c>
      <c r="L38" s="104"/>
      <c r="M38" s="93">
        <v>0</v>
      </c>
      <c r="N38" s="103" t="s">
        <v>46</v>
      </c>
      <c r="O38" s="89">
        <v>0</v>
      </c>
      <c r="P38" s="89">
        <v>0</v>
      </c>
      <c r="Q38" s="90" t="s">
        <v>45</v>
      </c>
      <c r="R38" s="89">
        <v>0</v>
      </c>
      <c r="S38" s="88">
        <v>0</v>
      </c>
      <c r="T38" s="90" t="s">
        <v>2</v>
      </c>
      <c r="U38" s="89">
        <v>0</v>
      </c>
      <c r="V38" s="89">
        <v>0</v>
      </c>
      <c r="W38" s="90" t="s">
        <v>2</v>
      </c>
      <c r="X38" s="89">
        <v>0</v>
      </c>
      <c r="Y38" s="88">
        <v>0</v>
      </c>
    </row>
    <row r="39" spans="1:25" s="102" customFormat="1" ht="14.45" customHeight="1">
      <c r="A39" s="109" t="s">
        <v>44</v>
      </c>
      <c r="B39" s="108"/>
      <c r="C39" s="107"/>
      <c r="D39" s="124">
        <v>19</v>
      </c>
      <c r="E39" s="106" t="s">
        <v>3</v>
      </c>
      <c r="F39" s="149">
        <v>0</v>
      </c>
      <c r="G39" s="104"/>
      <c r="H39" s="93">
        <v>0</v>
      </c>
      <c r="I39" s="124">
        <v>18</v>
      </c>
      <c r="J39" s="106" t="s">
        <v>3</v>
      </c>
      <c r="K39" s="149">
        <v>0</v>
      </c>
      <c r="L39" s="104"/>
      <c r="M39" s="93">
        <v>0</v>
      </c>
      <c r="N39" s="103" t="s">
        <v>2</v>
      </c>
      <c r="O39" s="89">
        <v>0</v>
      </c>
      <c r="P39" s="88">
        <v>0</v>
      </c>
      <c r="Q39" s="89" t="s">
        <v>2</v>
      </c>
      <c r="R39" s="89">
        <v>0</v>
      </c>
      <c r="S39" s="88">
        <v>0</v>
      </c>
      <c r="T39" s="89" t="s">
        <v>2</v>
      </c>
      <c r="U39" s="89">
        <v>0</v>
      </c>
      <c r="V39" s="89">
        <v>0</v>
      </c>
      <c r="W39" s="89" t="s">
        <v>2</v>
      </c>
      <c r="X39" s="89">
        <v>0</v>
      </c>
      <c r="Y39" s="88">
        <v>0</v>
      </c>
    </row>
    <row r="40" spans="1:25" s="102" customFormat="1" ht="14.45" customHeight="1">
      <c r="A40" s="109" t="s">
        <v>43</v>
      </c>
      <c r="B40" s="108"/>
      <c r="C40" s="107"/>
      <c r="D40" s="124">
        <v>30.5</v>
      </c>
      <c r="E40" s="106"/>
      <c r="F40" s="149">
        <v>0</v>
      </c>
      <c r="G40" s="104"/>
      <c r="H40" s="93">
        <v>0</v>
      </c>
      <c r="I40" s="124">
        <v>30.8</v>
      </c>
      <c r="J40" s="96"/>
      <c r="K40" s="149">
        <v>0</v>
      </c>
      <c r="L40" s="104"/>
      <c r="M40" s="93">
        <v>0</v>
      </c>
      <c r="N40" s="103" t="s">
        <v>42</v>
      </c>
      <c r="O40" s="89">
        <v>0</v>
      </c>
      <c r="P40" s="88">
        <v>0</v>
      </c>
      <c r="Q40" s="90" t="s">
        <v>41</v>
      </c>
      <c r="R40" s="89">
        <v>0</v>
      </c>
      <c r="S40" s="88">
        <v>0</v>
      </c>
      <c r="T40" s="90" t="s">
        <v>40</v>
      </c>
      <c r="U40" s="89">
        <v>0</v>
      </c>
      <c r="V40" s="89">
        <v>0</v>
      </c>
      <c r="W40" s="90" t="s">
        <v>39</v>
      </c>
      <c r="X40" s="89">
        <v>0</v>
      </c>
      <c r="Y40" s="88">
        <v>0</v>
      </c>
    </row>
    <row r="41" spans="1:25" s="102" customFormat="1" ht="14.45" customHeight="1">
      <c r="A41" s="109" t="s">
        <v>38</v>
      </c>
      <c r="B41" s="108"/>
      <c r="C41" s="107"/>
      <c r="D41" s="124">
        <v>72.5</v>
      </c>
      <c r="E41" s="106"/>
      <c r="F41" s="149">
        <v>0</v>
      </c>
      <c r="G41" s="104"/>
      <c r="H41" s="93">
        <v>0</v>
      </c>
      <c r="I41" s="124">
        <v>72.8</v>
      </c>
      <c r="J41" s="106"/>
      <c r="K41" s="149">
        <v>0</v>
      </c>
      <c r="L41" s="104"/>
      <c r="M41" s="93">
        <v>0</v>
      </c>
      <c r="N41" s="103">
        <v>84.8</v>
      </c>
      <c r="O41" s="89">
        <v>0</v>
      </c>
      <c r="P41" s="88">
        <v>0</v>
      </c>
      <c r="Q41" s="90">
        <v>97.3</v>
      </c>
      <c r="R41" s="89">
        <v>0</v>
      </c>
      <c r="S41" s="88">
        <v>0</v>
      </c>
      <c r="T41" s="90">
        <v>111.7</v>
      </c>
      <c r="U41" s="89">
        <v>0</v>
      </c>
      <c r="V41" s="89">
        <v>0</v>
      </c>
      <c r="W41" s="90">
        <v>128.1</v>
      </c>
      <c r="X41" s="89">
        <v>0</v>
      </c>
      <c r="Y41" s="88">
        <v>0</v>
      </c>
    </row>
    <row r="42" spans="1:25" s="102" customFormat="1" ht="14.45" customHeight="1">
      <c r="A42" s="109" t="s">
        <v>37</v>
      </c>
      <c r="B42" s="108"/>
      <c r="C42" s="107"/>
      <c r="D42" s="105">
        <v>283</v>
      </c>
      <c r="E42" s="96" t="s">
        <v>3</v>
      </c>
      <c r="F42" s="149">
        <v>0</v>
      </c>
      <c r="G42" s="104"/>
      <c r="H42" s="93">
        <v>0</v>
      </c>
      <c r="I42" s="105">
        <v>272</v>
      </c>
      <c r="J42" s="96" t="s">
        <v>3</v>
      </c>
      <c r="K42" s="149">
        <v>0</v>
      </c>
      <c r="L42" s="104"/>
      <c r="M42" s="93">
        <v>0</v>
      </c>
      <c r="N42" s="103" t="s">
        <v>2</v>
      </c>
      <c r="O42" s="89">
        <v>0</v>
      </c>
      <c r="P42" s="88">
        <v>0</v>
      </c>
      <c r="Q42" s="90" t="s">
        <v>2</v>
      </c>
      <c r="R42" s="89">
        <v>0</v>
      </c>
      <c r="S42" s="88">
        <v>0</v>
      </c>
      <c r="T42" s="90" t="s">
        <v>2</v>
      </c>
      <c r="U42" s="89">
        <v>0</v>
      </c>
      <c r="V42" s="89">
        <v>0</v>
      </c>
      <c r="W42" s="90" t="s">
        <v>2</v>
      </c>
      <c r="X42" s="89">
        <v>0</v>
      </c>
      <c r="Y42" s="88">
        <v>0</v>
      </c>
    </row>
    <row r="43" spans="1:25" s="102" customFormat="1" ht="14.45" customHeight="1">
      <c r="A43" s="152" t="s">
        <v>36</v>
      </c>
      <c r="B43" s="151"/>
      <c r="C43" s="150"/>
      <c r="D43" s="105">
        <v>6.2</v>
      </c>
      <c r="E43" s="96"/>
      <c r="F43" s="149">
        <v>0</v>
      </c>
      <c r="G43" s="104"/>
      <c r="H43" s="93">
        <v>0</v>
      </c>
      <c r="I43" s="105">
        <v>6.1</v>
      </c>
      <c r="J43" s="96" t="s">
        <v>35</v>
      </c>
      <c r="K43" s="149">
        <v>0</v>
      </c>
      <c r="L43" s="104"/>
      <c r="M43" s="93">
        <v>0</v>
      </c>
      <c r="N43" s="103" t="s">
        <v>34</v>
      </c>
      <c r="O43" s="89">
        <v>0</v>
      </c>
      <c r="P43" s="88">
        <v>0</v>
      </c>
      <c r="Q43" s="89" t="s">
        <v>33</v>
      </c>
      <c r="R43" s="89">
        <v>0</v>
      </c>
      <c r="S43" s="88">
        <v>0</v>
      </c>
      <c r="T43" s="89" t="s">
        <v>2</v>
      </c>
      <c r="U43" s="89">
        <v>0</v>
      </c>
      <c r="V43" s="89">
        <v>0</v>
      </c>
      <c r="W43" s="90" t="s">
        <v>2</v>
      </c>
      <c r="X43" s="89">
        <v>0</v>
      </c>
      <c r="Y43" s="88">
        <v>0</v>
      </c>
    </row>
    <row r="44" spans="1:25" s="102" customFormat="1" ht="14.45" customHeight="1">
      <c r="A44" s="109" t="s">
        <v>32</v>
      </c>
      <c r="B44" s="108"/>
      <c r="C44" s="107"/>
      <c r="D44" s="105">
        <v>1.9</v>
      </c>
      <c r="E44" s="96"/>
      <c r="F44" s="149">
        <v>0</v>
      </c>
      <c r="G44" s="104"/>
      <c r="H44" s="93">
        <v>0</v>
      </c>
      <c r="I44" s="105">
        <v>2.1</v>
      </c>
      <c r="J44" s="96"/>
      <c r="K44" s="149">
        <v>0</v>
      </c>
      <c r="L44" s="104"/>
      <c r="M44" s="93">
        <v>0</v>
      </c>
      <c r="N44" s="103" t="s">
        <v>2</v>
      </c>
      <c r="O44" s="89">
        <v>0</v>
      </c>
      <c r="P44" s="88">
        <v>0</v>
      </c>
      <c r="Q44" s="90" t="s">
        <v>2</v>
      </c>
      <c r="R44" s="89">
        <v>0</v>
      </c>
      <c r="S44" s="88">
        <v>0</v>
      </c>
      <c r="T44" s="90" t="s">
        <v>2</v>
      </c>
      <c r="U44" s="89">
        <v>0</v>
      </c>
      <c r="V44" s="89">
        <v>0</v>
      </c>
      <c r="W44" s="90" t="s">
        <v>2</v>
      </c>
      <c r="X44" s="89">
        <v>0</v>
      </c>
      <c r="Y44" s="88">
        <v>0</v>
      </c>
    </row>
    <row r="45" spans="1:25" s="102" customFormat="1" ht="14.45" customHeight="1">
      <c r="A45" s="109" t="s">
        <v>31</v>
      </c>
      <c r="B45" s="108"/>
      <c r="C45" s="107"/>
      <c r="D45" s="105">
        <v>133.4</v>
      </c>
      <c r="E45" s="96"/>
      <c r="F45" s="149">
        <v>0</v>
      </c>
      <c r="G45" s="104"/>
      <c r="H45" s="93">
        <v>0</v>
      </c>
      <c r="I45" s="105">
        <v>154.19999999999999</v>
      </c>
      <c r="J45" s="96"/>
      <c r="K45" s="149">
        <v>0</v>
      </c>
      <c r="L45" s="104"/>
      <c r="M45" s="93">
        <v>0</v>
      </c>
      <c r="N45" s="103" t="s">
        <v>2</v>
      </c>
      <c r="O45" s="89">
        <v>0</v>
      </c>
      <c r="P45" s="88">
        <v>0</v>
      </c>
      <c r="Q45" s="90" t="s">
        <v>2</v>
      </c>
      <c r="R45" s="89">
        <v>0</v>
      </c>
      <c r="S45" s="88">
        <v>0</v>
      </c>
      <c r="T45" s="90" t="s">
        <v>2</v>
      </c>
      <c r="U45" s="89">
        <v>0</v>
      </c>
      <c r="V45" s="89">
        <v>0</v>
      </c>
      <c r="W45" s="90" t="s">
        <v>2</v>
      </c>
      <c r="X45" s="89">
        <v>0</v>
      </c>
      <c r="Y45" s="88">
        <v>0</v>
      </c>
    </row>
    <row r="46" spans="1:25" s="102" customFormat="1" ht="14.45" customHeight="1">
      <c r="A46" s="109" t="s">
        <v>30</v>
      </c>
      <c r="B46" s="108"/>
      <c r="C46" s="107"/>
      <c r="D46" s="124">
        <v>152</v>
      </c>
      <c r="E46" s="96"/>
      <c r="F46" s="123">
        <v>0</v>
      </c>
      <c r="G46" s="104"/>
      <c r="H46" s="93">
        <f>F46/D46*100</f>
        <v>0</v>
      </c>
      <c r="I46" s="124">
        <v>146</v>
      </c>
      <c r="J46" s="96" t="s">
        <v>23</v>
      </c>
      <c r="K46" s="123">
        <v>0</v>
      </c>
      <c r="L46" s="104"/>
      <c r="M46" s="93">
        <f>K46/I46*100</f>
        <v>0</v>
      </c>
      <c r="N46" s="103">
        <v>170.1</v>
      </c>
      <c r="O46" s="89">
        <v>0</v>
      </c>
      <c r="P46" s="88">
        <f>O46/N46*100</f>
        <v>0</v>
      </c>
      <c r="Q46" s="90">
        <v>181.1</v>
      </c>
      <c r="R46" s="89">
        <v>0</v>
      </c>
      <c r="S46" s="88">
        <f>R46/Q46*100</f>
        <v>0</v>
      </c>
      <c r="T46" s="90">
        <v>191.9</v>
      </c>
      <c r="U46" s="89">
        <v>16.7</v>
      </c>
      <c r="V46" s="88">
        <f>U46/T46*100</f>
        <v>8.7024491922876486</v>
      </c>
      <c r="W46" s="90">
        <v>204.2</v>
      </c>
      <c r="X46" s="89">
        <v>33.4</v>
      </c>
      <c r="Y46" s="88">
        <f>X46/W46*100</f>
        <v>16.356513222331049</v>
      </c>
    </row>
    <row r="47" spans="1:25" s="102" customFormat="1" ht="14.45" customHeight="1">
      <c r="A47" s="109" t="s">
        <v>29</v>
      </c>
      <c r="B47" s="108"/>
      <c r="C47" s="107"/>
      <c r="D47" s="105">
        <v>50.5</v>
      </c>
      <c r="E47" s="106"/>
      <c r="F47" s="149">
        <v>0</v>
      </c>
      <c r="G47" s="104"/>
      <c r="H47" s="93">
        <v>0</v>
      </c>
      <c r="I47" s="105">
        <v>51.4</v>
      </c>
      <c r="J47" s="96" t="s">
        <v>23</v>
      </c>
      <c r="K47" s="149">
        <v>0</v>
      </c>
      <c r="L47" s="104"/>
      <c r="M47" s="93">
        <v>0</v>
      </c>
      <c r="N47" s="103" t="s">
        <v>28</v>
      </c>
      <c r="O47" s="89">
        <v>0</v>
      </c>
      <c r="P47" s="88">
        <v>0</v>
      </c>
      <c r="Q47" s="90" t="s">
        <v>27</v>
      </c>
      <c r="R47" s="89">
        <v>0</v>
      </c>
      <c r="S47" s="88">
        <v>0</v>
      </c>
      <c r="T47" s="90" t="s">
        <v>26</v>
      </c>
      <c r="U47" s="89">
        <v>0</v>
      </c>
      <c r="V47" s="89">
        <v>0</v>
      </c>
      <c r="W47" s="90" t="s">
        <v>25</v>
      </c>
      <c r="X47" s="89">
        <v>0</v>
      </c>
      <c r="Y47" s="88">
        <v>0</v>
      </c>
    </row>
    <row r="48" spans="1:25" s="102" customFormat="1" ht="18" customHeight="1">
      <c r="A48" s="109" t="s">
        <v>24</v>
      </c>
      <c r="B48" s="108"/>
      <c r="C48" s="107"/>
      <c r="D48" s="105">
        <v>303.89999999999998</v>
      </c>
      <c r="E48" s="96"/>
      <c r="F48" s="149">
        <v>0</v>
      </c>
      <c r="G48" s="104"/>
      <c r="H48" s="93">
        <v>0</v>
      </c>
      <c r="I48" s="105">
        <v>305.39999999999998</v>
      </c>
      <c r="J48" s="96" t="s">
        <v>23</v>
      </c>
      <c r="K48" s="149">
        <v>0</v>
      </c>
      <c r="L48" s="104"/>
      <c r="M48" s="93">
        <v>0</v>
      </c>
      <c r="N48" s="103" t="s">
        <v>22</v>
      </c>
      <c r="O48" s="89" t="s">
        <v>21</v>
      </c>
      <c r="P48" s="88" t="s">
        <v>20</v>
      </c>
      <c r="Q48" s="90" t="s">
        <v>19</v>
      </c>
      <c r="R48" s="89" t="s">
        <v>14</v>
      </c>
      <c r="S48" s="89" t="s">
        <v>18</v>
      </c>
      <c r="T48" s="90" t="s">
        <v>17</v>
      </c>
      <c r="U48" s="89" t="s">
        <v>14</v>
      </c>
      <c r="V48" s="89" t="s">
        <v>16</v>
      </c>
      <c r="W48" s="90" t="s">
        <v>15</v>
      </c>
      <c r="X48" s="89" t="s">
        <v>14</v>
      </c>
      <c r="Y48" s="88" t="s">
        <v>13</v>
      </c>
    </row>
    <row r="49" spans="1:25" s="134" customFormat="1" ht="14.45" customHeight="1">
      <c r="A49" s="148" t="s">
        <v>12</v>
      </c>
      <c r="B49" s="147"/>
      <c r="C49" s="146"/>
      <c r="D49" s="145">
        <f>D50+D53</f>
        <v>1880</v>
      </c>
      <c r="E49" s="144"/>
      <c r="F49" s="143">
        <f>F50+F53</f>
        <v>209.8</v>
      </c>
      <c r="G49" s="142"/>
      <c r="H49" s="141">
        <f>F49/D49*100</f>
        <v>11.159574468085106</v>
      </c>
      <c r="I49" s="145">
        <f>I50+I53</f>
        <v>1685.3000000000002</v>
      </c>
      <c r="J49" s="144"/>
      <c r="K49" s="143">
        <f>K50+K53</f>
        <v>203.29999999999998</v>
      </c>
      <c r="L49" s="142"/>
      <c r="M49" s="141">
        <f>K49/I49*100</f>
        <v>12.063134160090188</v>
      </c>
      <c r="N49" s="137"/>
      <c r="O49" s="136"/>
      <c r="P49" s="135"/>
      <c r="Q49" s="140"/>
      <c r="R49" s="138"/>
      <c r="S49" s="139"/>
      <c r="T49" s="137"/>
      <c r="U49" s="136"/>
      <c r="V49" s="138"/>
      <c r="W49" s="137"/>
      <c r="X49" s="136"/>
      <c r="Y49" s="135"/>
    </row>
    <row r="50" spans="1:25" s="125" customFormat="1" ht="14.45" customHeight="1">
      <c r="A50" s="121" t="s">
        <v>11</v>
      </c>
      <c r="B50" s="120"/>
      <c r="C50" s="119"/>
      <c r="D50" s="133">
        <f>D51+D52</f>
        <v>1587</v>
      </c>
      <c r="E50" s="118"/>
      <c r="F50" s="132">
        <f>F51+F52</f>
        <v>209.8</v>
      </c>
      <c r="G50" s="115"/>
      <c r="H50" s="114">
        <f>F50/D50*100</f>
        <v>13.219911783238816</v>
      </c>
      <c r="I50" s="133">
        <f>I51+I52</f>
        <v>1397.3000000000002</v>
      </c>
      <c r="J50" s="118"/>
      <c r="K50" s="132">
        <f>K51+K52</f>
        <v>203.29999999999998</v>
      </c>
      <c r="L50" s="115"/>
      <c r="M50" s="114">
        <f>K50/I50*100</f>
        <v>14.549488298862087</v>
      </c>
      <c r="N50" s="131"/>
      <c r="O50" s="127"/>
      <c r="P50" s="126"/>
      <c r="Q50" s="112"/>
      <c r="R50" s="129"/>
      <c r="S50" s="126"/>
      <c r="T50" s="130"/>
      <c r="U50" s="127"/>
      <c r="V50" s="129"/>
      <c r="W50" s="128"/>
      <c r="X50" s="127"/>
      <c r="Y50" s="126"/>
    </row>
    <row r="51" spans="1:25" s="102" customFormat="1" ht="15.75" customHeight="1">
      <c r="A51" s="109" t="s">
        <v>10</v>
      </c>
      <c r="B51" s="108"/>
      <c r="C51" s="107"/>
      <c r="D51" s="124">
        <v>1024</v>
      </c>
      <c r="E51" s="106"/>
      <c r="F51" s="123">
        <v>63.8</v>
      </c>
      <c r="G51" s="104"/>
      <c r="H51" s="93">
        <f>F51/D51*100</f>
        <v>6.23046875</v>
      </c>
      <c r="I51" s="124">
        <v>845.1</v>
      </c>
      <c r="J51" s="106" t="s">
        <v>3</v>
      </c>
      <c r="K51" s="123">
        <v>43.1</v>
      </c>
      <c r="L51" s="104" t="s">
        <v>3</v>
      </c>
      <c r="M51" s="93">
        <f>K51/I51*100</f>
        <v>5.0999881670808191</v>
      </c>
      <c r="N51" s="103" t="s">
        <v>2</v>
      </c>
      <c r="O51" s="89" t="s">
        <v>2</v>
      </c>
      <c r="P51" s="88" t="s">
        <v>2</v>
      </c>
      <c r="Q51" s="90">
        <v>1065</v>
      </c>
      <c r="R51" s="89" t="s">
        <v>9</v>
      </c>
      <c r="S51" s="88" t="s">
        <v>8</v>
      </c>
      <c r="T51" s="90" t="s">
        <v>2</v>
      </c>
      <c r="U51" s="89" t="s">
        <v>2</v>
      </c>
      <c r="V51" s="89" t="s">
        <v>2</v>
      </c>
      <c r="W51" s="90" t="s">
        <v>2</v>
      </c>
      <c r="X51" s="89" t="s">
        <v>2</v>
      </c>
      <c r="Y51" s="88" t="s">
        <v>2</v>
      </c>
    </row>
    <row r="52" spans="1:25" s="87" customFormat="1" ht="14.45" customHeight="1">
      <c r="A52" s="109" t="s">
        <v>7</v>
      </c>
      <c r="B52" s="108"/>
      <c r="C52" s="107"/>
      <c r="D52" s="124">
        <v>563</v>
      </c>
      <c r="E52" s="96"/>
      <c r="F52" s="123">
        <v>146</v>
      </c>
      <c r="G52" s="122"/>
      <c r="H52" s="93">
        <f>F52/D52*100</f>
        <v>25.932504440497333</v>
      </c>
      <c r="I52" s="124">
        <v>552.20000000000005</v>
      </c>
      <c r="J52" s="106"/>
      <c r="K52" s="123">
        <v>160.19999999999999</v>
      </c>
      <c r="L52" s="122"/>
      <c r="M52" s="93">
        <f>K52/I52*100</f>
        <v>29.011227816008688</v>
      </c>
      <c r="N52" s="103" t="s">
        <v>2</v>
      </c>
      <c r="O52" s="89" t="s">
        <v>2</v>
      </c>
      <c r="P52" s="89" t="s">
        <v>2</v>
      </c>
      <c r="Q52" s="90" t="s">
        <v>2</v>
      </c>
      <c r="R52" s="89" t="s">
        <v>2</v>
      </c>
      <c r="S52" s="89" t="s">
        <v>2</v>
      </c>
      <c r="T52" s="90" t="s">
        <v>2</v>
      </c>
      <c r="U52" s="89" t="s">
        <v>2</v>
      </c>
      <c r="V52" s="89" t="s">
        <v>2</v>
      </c>
      <c r="W52" s="90" t="s">
        <v>2</v>
      </c>
      <c r="X52" s="89" t="s">
        <v>2</v>
      </c>
      <c r="Y52" s="88" t="s">
        <v>2</v>
      </c>
    </row>
    <row r="53" spans="1:25" s="71" customFormat="1" ht="14.45" customHeight="1">
      <c r="A53" s="121" t="s">
        <v>6</v>
      </c>
      <c r="B53" s="120"/>
      <c r="C53" s="119"/>
      <c r="D53" s="117">
        <f>D54+D55</f>
        <v>293</v>
      </c>
      <c r="E53" s="118"/>
      <c r="F53" s="116">
        <f>F54+F55</f>
        <v>0</v>
      </c>
      <c r="G53" s="115"/>
      <c r="H53" s="114">
        <f>F53/D53*100</f>
        <v>0</v>
      </c>
      <c r="I53" s="117">
        <f>I54+I55</f>
        <v>288</v>
      </c>
      <c r="J53" s="98"/>
      <c r="K53" s="116">
        <f>K54+K55</f>
        <v>0</v>
      </c>
      <c r="L53" s="115"/>
      <c r="M53" s="114">
        <f>K53/I53*100</f>
        <v>0</v>
      </c>
      <c r="N53" s="113"/>
      <c r="O53" s="111"/>
      <c r="P53" s="110"/>
      <c r="Q53" s="112"/>
      <c r="R53" s="111"/>
      <c r="S53" s="110"/>
      <c r="T53" s="112"/>
      <c r="U53" s="111"/>
      <c r="V53" s="111"/>
      <c r="W53" s="112"/>
      <c r="X53" s="111"/>
      <c r="Y53" s="110"/>
    </row>
    <row r="54" spans="1:25" s="102" customFormat="1" ht="15.75" customHeight="1">
      <c r="A54" s="109" t="s">
        <v>5</v>
      </c>
      <c r="B54" s="108"/>
      <c r="C54" s="107"/>
      <c r="D54" s="105">
        <v>250</v>
      </c>
      <c r="E54" s="106" t="s">
        <v>3</v>
      </c>
      <c r="F54" s="104">
        <v>0</v>
      </c>
      <c r="G54" s="104"/>
      <c r="H54" s="93">
        <f>F54/D54*100</f>
        <v>0</v>
      </c>
      <c r="I54" s="105">
        <v>243</v>
      </c>
      <c r="J54" s="96" t="s">
        <v>3</v>
      </c>
      <c r="K54" s="104">
        <v>0</v>
      </c>
      <c r="L54" s="104"/>
      <c r="M54" s="93">
        <f>K54/I54*100</f>
        <v>0</v>
      </c>
      <c r="N54" s="103" t="s">
        <v>2</v>
      </c>
      <c r="O54" s="89">
        <v>0</v>
      </c>
      <c r="P54" s="88">
        <v>0</v>
      </c>
      <c r="Q54" s="90" t="s">
        <v>2</v>
      </c>
      <c r="R54" s="89">
        <v>0</v>
      </c>
      <c r="S54" s="88">
        <v>0</v>
      </c>
      <c r="T54" s="90" t="s">
        <v>2</v>
      </c>
      <c r="U54" s="89">
        <v>0</v>
      </c>
      <c r="V54" s="89">
        <v>0</v>
      </c>
      <c r="W54" s="90" t="s">
        <v>2</v>
      </c>
      <c r="X54" s="89">
        <v>0</v>
      </c>
      <c r="Y54" s="88">
        <v>0</v>
      </c>
    </row>
    <row r="55" spans="1:25" s="87" customFormat="1" ht="17.25" customHeight="1">
      <c r="A55" s="101" t="s">
        <v>4</v>
      </c>
      <c r="B55" s="100"/>
      <c r="C55" s="99"/>
      <c r="D55" s="97">
        <v>43</v>
      </c>
      <c r="E55" s="98" t="s">
        <v>3</v>
      </c>
      <c r="F55" s="95">
        <v>0</v>
      </c>
      <c r="G55" s="94"/>
      <c r="H55" s="93">
        <f>F55/D55*100</f>
        <v>0</v>
      </c>
      <c r="I55" s="97">
        <v>45</v>
      </c>
      <c r="J55" s="96" t="s">
        <v>3</v>
      </c>
      <c r="K55" s="95">
        <v>0</v>
      </c>
      <c r="L55" s="94"/>
      <c r="M55" s="93">
        <f>K55/I55*100</f>
        <v>0</v>
      </c>
      <c r="N55" s="92" t="s">
        <v>2</v>
      </c>
      <c r="O55" s="89">
        <v>0</v>
      </c>
      <c r="P55" s="88">
        <v>0</v>
      </c>
      <c r="Q55" s="89" t="s">
        <v>2</v>
      </c>
      <c r="R55" s="91">
        <v>0</v>
      </c>
      <c r="S55" s="88">
        <v>0</v>
      </c>
      <c r="T55" s="90" t="s">
        <v>2</v>
      </c>
      <c r="U55" s="89">
        <v>0</v>
      </c>
      <c r="V55" s="91">
        <v>0</v>
      </c>
      <c r="W55" s="90" t="s">
        <v>2</v>
      </c>
      <c r="X55" s="89">
        <v>0</v>
      </c>
      <c r="Y55" s="88">
        <v>0</v>
      </c>
    </row>
    <row r="56" spans="1:25" s="71" customFormat="1" ht="14.45" customHeight="1">
      <c r="A56" s="86" t="s">
        <v>1</v>
      </c>
      <c r="B56" s="85"/>
      <c r="C56" s="84"/>
      <c r="D56" s="81">
        <f>D7+D16+D49-D9-D19-D26-D27</f>
        <v>10678.200000000003</v>
      </c>
      <c r="E56" s="83"/>
      <c r="F56" s="81">
        <f>F7+F16+F49-F9-F19-F26-F27</f>
        <v>1905.2900000000002</v>
      </c>
      <c r="G56" s="80"/>
      <c r="H56" s="79">
        <f>F56/D56*100</f>
        <v>17.842801221179595</v>
      </c>
      <c r="I56" s="81">
        <f>I7+I16+I49-I9-I19-I26-I27</f>
        <v>10236.199999999997</v>
      </c>
      <c r="J56" s="82"/>
      <c r="K56" s="81">
        <f>K7+K16+K49-K9-K19-K26-K27</f>
        <v>1790.0799999999997</v>
      </c>
      <c r="L56" s="80"/>
      <c r="M56" s="79">
        <f>K56/I56*100</f>
        <v>17.4877395908638</v>
      </c>
      <c r="N56" s="78"/>
      <c r="O56" s="73"/>
      <c r="P56" s="72"/>
      <c r="Q56" s="77"/>
      <c r="R56" s="76"/>
      <c r="S56" s="75"/>
      <c r="T56" s="74"/>
      <c r="U56" s="73"/>
      <c r="V56" s="72"/>
      <c r="W56" s="73"/>
      <c r="X56" s="73"/>
      <c r="Y56" s="72"/>
    </row>
    <row r="57" spans="1:25" s="53" customFormat="1" ht="14.45" customHeight="1">
      <c r="A57" s="70" t="s">
        <v>0</v>
      </c>
      <c r="B57" s="69"/>
      <c r="C57" s="68"/>
      <c r="D57" s="66">
        <f>D7+D16+D49-D14-D37-D41-D43-D55-D15</f>
        <v>11679.5</v>
      </c>
      <c r="E57" s="67"/>
      <c r="F57" s="66">
        <f>F7+F16+F49-F14-F37-F41-F43-F55-F15</f>
        <v>2133.9900000000002</v>
      </c>
      <c r="G57" s="67"/>
      <c r="H57" s="63">
        <f>F57/D57*100</f>
        <v>18.271244488205831</v>
      </c>
      <c r="I57" s="66">
        <f>I7+I16+I49-I14-I37-I41-I43-I55-I15</f>
        <v>11201.6</v>
      </c>
      <c r="J57" s="64"/>
      <c r="K57" s="65">
        <f xml:space="preserve"> K7+K16+K49-K14-K37-K41-K43-K55-K15</f>
        <v>2027.4799999999998</v>
      </c>
      <c r="L57" s="64"/>
      <c r="M57" s="63">
        <f>K57/I57*100</f>
        <v>18.099914297957433</v>
      </c>
      <c r="N57" s="62"/>
      <c r="O57" s="62"/>
      <c r="P57" s="61"/>
      <c r="Q57" s="60"/>
      <c r="R57" s="59"/>
      <c r="S57" s="58"/>
      <c r="T57" s="57"/>
      <c r="U57" s="55"/>
      <c r="V57" s="56"/>
      <c r="W57" s="55"/>
      <c r="X57" s="55"/>
      <c r="Y57" s="54"/>
    </row>
    <row r="58" spans="1:25" ht="14.45" customHeight="1">
      <c r="A58" s="37"/>
      <c r="B58" s="37"/>
      <c r="C58" s="42"/>
      <c r="D58" s="37"/>
      <c r="E58" s="37"/>
      <c r="F58" s="37"/>
      <c r="G58" s="37"/>
      <c r="H58" s="37"/>
      <c r="I58" s="37"/>
      <c r="J58" s="37"/>
      <c r="K58" s="37"/>
      <c r="L58" s="37"/>
      <c r="M58" s="52"/>
      <c r="N58" s="51"/>
      <c r="O58" s="37"/>
      <c r="P58" s="37"/>
      <c r="Q58" s="31"/>
      <c r="R58" s="28"/>
      <c r="S58" s="28"/>
    </row>
    <row r="59" spans="1:25" ht="14.45" customHeight="1">
      <c r="A59" s="28"/>
      <c r="B59" s="28"/>
      <c r="C59" s="42"/>
      <c r="D59" s="38"/>
      <c r="E59" s="37"/>
      <c r="F59" s="32"/>
      <c r="G59" s="37"/>
      <c r="H59" s="36"/>
      <c r="I59" s="50"/>
      <c r="J59" s="35"/>
      <c r="K59" s="50"/>
      <c r="L59" s="35"/>
      <c r="M59" s="34"/>
      <c r="N59" s="41"/>
      <c r="O59" s="32"/>
      <c r="P59" s="32"/>
      <c r="Q59" s="31"/>
      <c r="R59" s="28"/>
      <c r="S59" s="28"/>
    </row>
    <row r="60" spans="1:25" ht="14.45" customHeight="1">
      <c r="A60" s="28"/>
      <c r="B60" s="28"/>
      <c r="C60" s="42"/>
      <c r="D60" s="38"/>
      <c r="E60" s="37"/>
      <c r="F60" s="32"/>
      <c r="G60" s="37"/>
      <c r="H60" s="36"/>
      <c r="I60" s="32"/>
      <c r="J60" s="35"/>
      <c r="K60" s="45"/>
      <c r="L60" s="44"/>
      <c r="M60" s="43"/>
      <c r="N60" s="41"/>
      <c r="O60" s="32"/>
      <c r="P60" s="32"/>
      <c r="Q60" s="31"/>
      <c r="R60" s="28"/>
      <c r="S60" s="28"/>
    </row>
    <row r="61" spans="1:25" ht="14.45" customHeight="1">
      <c r="A61" s="40"/>
      <c r="B61" s="40"/>
      <c r="C61" s="39"/>
      <c r="D61" s="48"/>
      <c r="E61" s="47"/>
      <c r="F61" s="45"/>
      <c r="G61" s="47"/>
      <c r="H61" s="46"/>
      <c r="I61" s="45"/>
      <c r="J61" s="44"/>
      <c r="K61" s="45"/>
      <c r="L61" s="44"/>
      <c r="M61" s="43"/>
      <c r="N61" s="33"/>
      <c r="O61" s="32"/>
      <c r="P61" s="32"/>
      <c r="Q61" s="31"/>
      <c r="R61" s="28"/>
      <c r="S61" s="28"/>
    </row>
    <row r="62" spans="1:25" ht="14.45" customHeight="1">
      <c r="A62" s="40"/>
      <c r="B62" s="40"/>
      <c r="C62" s="39"/>
      <c r="D62" s="48"/>
      <c r="E62" s="47"/>
      <c r="F62" s="45"/>
      <c r="G62" s="47"/>
      <c r="H62" s="46"/>
      <c r="I62" s="45"/>
      <c r="J62" s="44"/>
      <c r="K62" s="45"/>
      <c r="L62" s="44"/>
      <c r="M62" s="43"/>
      <c r="N62" s="41"/>
      <c r="O62" s="32"/>
      <c r="P62" s="49"/>
      <c r="Q62" s="31"/>
      <c r="R62" s="28"/>
      <c r="S62" s="28"/>
    </row>
    <row r="63" spans="1:25" ht="14.45" customHeight="1">
      <c r="A63" s="40"/>
      <c r="B63" s="40"/>
      <c r="C63" s="39"/>
      <c r="D63" s="48"/>
      <c r="E63" s="47"/>
      <c r="F63" s="45"/>
      <c r="G63" s="47"/>
      <c r="H63" s="46"/>
      <c r="I63" s="45"/>
      <c r="J63" s="44"/>
      <c r="K63" s="45"/>
      <c r="L63" s="44"/>
      <c r="M63" s="43"/>
      <c r="N63" s="33"/>
      <c r="O63" s="32"/>
      <c r="Q63" s="31"/>
      <c r="R63" s="28"/>
      <c r="S63" s="28"/>
    </row>
    <row r="64" spans="1:25" ht="14.45" customHeight="1">
      <c r="A64" s="40"/>
      <c r="B64" s="40"/>
      <c r="C64" s="39"/>
      <c r="D64" s="48"/>
      <c r="E64" s="47"/>
      <c r="F64" s="45"/>
      <c r="G64" s="47"/>
      <c r="H64" s="46"/>
      <c r="I64" s="45"/>
      <c r="J64" s="44"/>
      <c r="K64" s="45"/>
      <c r="L64" s="44"/>
      <c r="M64" s="43"/>
      <c r="N64" s="33"/>
      <c r="O64" s="32"/>
      <c r="P64" s="32"/>
      <c r="Q64" s="31"/>
      <c r="R64" s="28"/>
      <c r="S64" s="28"/>
    </row>
    <row r="65" spans="1:21" ht="14.45" customHeight="1">
      <c r="A65" s="40"/>
      <c r="B65" s="40"/>
      <c r="C65" s="39"/>
      <c r="D65" s="48"/>
      <c r="E65" s="47"/>
      <c r="F65" s="45"/>
      <c r="G65" s="47"/>
      <c r="H65" s="46"/>
      <c r="I65" s="45"/>
      <c r="J65" s="44"/>
      <c r="K65" s="45"/>
      <c r="L65" s="44"/>
      <c r="M65" s="43"/>
      <c r="N65" s="33"/>
      <c r="O65" s="32"/>
      <c r="P65" s="32"/>
      <c r="Q65" s="31"/>
      <c r="R65" s="28"/>
      <c r="S65" s="28"/>
    </row>
    <row r="66" spans="1:21" ht="14.45" customHeight="1">
      <c r="A66" s="40"/>
      <c r="B66" s="40"/>
      <c r="C66" s="39"/>
      <c r="D66" s="48"/>
      <c r="E66" s="47"/>
      <c r="F66" s="45"/>
      <c r="G66" s="47"/>
      <c r="H66" s="46"/>
      <c r="I66" s="45"/>
      <c r="J66" s="44"/>
      <c r="K66" s="45"/>
      <c r="L66" s="44"/>
      <c r="M66" s="43"/>
      <c r="N66" s="33"/>
      <c r="O66" s="32"/>
      <c r="P66" s="32"/>
      <c r="Q66" s="31"/>
      <c r="R66" s="28"/>
      <c r="S66" s="28"/>
    </row>
    <row r="67" spans="1:21" ht="14.45" customHeight="1">
      <c r="A67" s="28"/>
      <c r="B67" s="28"/>
      <c r="C67" s="42"/>
      <c r="D67" s="38"/>
      <c r="E67" s="37"/>
      <c r="F67" s="32"/>
      <c r="G67" s="37"/>
      <c r="H67" s="36"/>
      <c r="I67" s="32"/>
      <c r="J67" s="35"/>
      <c r="K67" s="32"/>
      <c r="L67" s="35"/>
      <c r="M67" s="34"/>
      <c r="N67" s="41"/>
      <c r="O67" s="32"/>
      <c r="P67" s="32"/>
      <c r="Q67" s="31"/>
      <c r="R67" s="28"/>
      <c r="S67" s="28"/>
    </row>
    <row r="68" spans="1:21" ht="14.45" customHeight="1">
      <c r="A68" s="40"/>
      <c r="B68" s="40"/>
      <c r="C68" s="39"/>
      <c r="D68" s="38"/>
      <c r="E68" s="37"/>
      <c r="F68" s="32"/>
      <c r="G68" s="37"/>
      <c r="H68" s="36"/>
      <c r="I68" s="32"/>
      <c r="J68" s="35"/>
      <c r="K68" s="32"/>
      <c r="L68" s="35"/>
      <c r="M68" s="34"/>
      <c r="N68" s="41"/>
      <c r="O68" s="32"/>
      <c r="P68" s="32"/>
      <c r="Q68" s="31"/>
      <c r="R68" s="28"/>
      <c r="S68" s="28"/>
    </row>
    <row r="69" spans="1:21" ht="14.45" customHeight="1">
      <c r="A69" s="40"/>
      <c r="B69" s="40"/>
      <c r="C69" s="39"/>
      <c r="D69" s="38"/>
      <c r="E69" s="37"/>
      <c r="F69" s="32"/>
      <c r="G69" s="37"/>
      <c r="H69" s="36"/>
      <c r="I69" s="32"/>
      <c r="J69" s="35"/>
      <c r="K69" s="32"/>
      <c r="L69" s="35"/>
      <c r="M69" s="34"/>
      <c r="N69" s="33"/>
      <c r="O69" s="32"/>
      <c r="P69" s="32"/>
      <c r="Q69" s="31"/>
      <c r="R69" s="28"/>
      <c r="S69" s="28"/>
    </row>
    <row r="70" spans="1:21" ht="14.45" customHeight="1">
      <c r="A70" s="28"/>
      <c r="C70" s="10"/>
      <c r="D70" s="9"/>
      <c r="E70" s="8"/>
      <c r="F70" s="7"/>
      <c r="G70" s="2"/>
      <c r="H70" s="7"/>
      <c r="I70" s="6"/>
      <c r="J70" s="2"/>
      <c r="K70" s="5"/>
      <c r="L70" s="2"/>
      <c r="M70" s="25"/>
      <c r="N70" s="14"/>
      <c r="O70" s="12"/>
      <c r="P70" s="2"/>
      <c r="R70" s="2"/>
    </row>
    <row r="71" spans="1:21" ht="14.45" customHeight="1">
      <c r="A71" s="30"/>
      <c r="B71" s="27"/>
      <c r="C71" s="10"/>
      <c r="D71" s="9"/>
      <c r="E71" s="8"/>
      <c r="F71" s="7"/>
      <c r="G71" s="2"/>
      <c r="H71" s="7"/>
      <c r="I71" s="6"/>
      <c r="J71" s="2"/>
      <c r="K71" s="5"/>
      <c r="L71" s="2"/>
      <c r="M71" s="25"/>
      <c r="N71" s="14"/>
      <c r="O71" s="12"/>
      <c r="P71" s="2"/>
      <c r="R71" s="2"/>
    </row>
    <row r="72" spans="1:21" ht="14.45" customHeight="1">
      <c r="A72" s="28"/>
      <c r="B72" s="27"/>
      <c r="C72" s="10"/>
      <c r="D72" s="9"/>
      <c r="E72" s="8"/>
      <c r="F72" s="7"/>
      <c r="G72" s="2"/>
      <c r="H72" s="7"/>
      <c r="I72" s="6"/>
      <c r="J72" s="2"/>
      <c r="K72" s="5"/>
      <c r="L72" s="2"/>
      <c r="M72" s="25"/>
      <c r="N72" s="14"/>
      <c r="O72" s="12"/>
      <c r="P72" s="2"/>
      <c r="R72" s="2"/>
      <c r="U72" s="29"/>
    </row>
    <row r="73" spans="1:21" ht="14.45" customHeight="1">
      <c r="A73" s="28"/>
      <c r="B73" s="27"/>
      <c r="C73" s="10"/>
      <c r="D73" s="9"/>
      <c r="E73" s="8"/>
      <c r="F73" s="7"/>
      <c r="G73" s="2"/>
      <c r="H73" s="7"/>
      <c r="I73" s="6"/>
      <c r="J73" s="2"/>
      <c r="K73" s="5"/>
      <c r="L73" s="2"/>
      <c r="M73" s="25"/>
      <c r="N73" s="14"/>
      <c r="O73" s="12"/>
      <c r="P73" s="2"/>
      <c r="R73" s="2"/>
    </row>
    <row r="74" spans="1:21" ht="14.45" customHeight="1">
      <c r="A74" s="24"/>
      <c r="B74" s="27"/>
      <c r="C74" s="10"/>
      <c r="D74" s="9"/>
      <c r="E74" s="8"/>
      <c r="F74" s="7"/>
      <c r="G74" s="2"/>
      <c r="H74" s="7"/>
      <c r="I74" s="6"/>
      <c r="J74" s="2"/>
      <c r="K74" s="5"/>
      <c r="L74" s="2"/>
      <c r="M74" s="25"/>
      <c r="N74" s="14"/>
      <c r="O74" s="12"/>
      <c r="P74" s="2"/>
      <c r="R74" s="2"/>
    </row>
    <row r="75" spans="1:21" ht="14.45" customHeight="1">
      <c r="C75" s="10"/>
      <c r="D75" s="26"/>
      <c r="E75" s="8"/>
      <c r="F75" s="7"/>
      <c r="G75" s="2"/>
      <c r="H75" s="7"/>
      <c r="I75" s="6"/>
      <c r="J75" s="2"/>
      <c r="K75" s="5"/>
      <c r="L75" s="2"/>
      <c r="M75" s="25"/>
      <c r="N75" s="14"/>
      <c r="O75" s="12"/>
      <c r="P75" s="2"/>
      <c r="R75" s="2"/>
    </row>
    <row r="76" spans="1:21" ht="14.45" customHeight="1">
      <c r="A76" s="24"/>
      <c r="C76" s="10"/>
      <c r="D76" s="26"/>
      <c r="E76" s="8"/>
      <c r="F76" s="7"/>
      <c r="G76" s="2"/>
      <c r="H76" s="7"/>
      <c r="I76" s="6"/>
      <c r="J76" s="2"/>
      <c r="K76" s="5"/>
      <c r="L76" s="2"/>
      <c r="M76" s="25"/>
      <c r="N76" s="14"/>
      <c r="P76" s="2"/>
      <c r="Q76" s="3"/>
      <c r="R76" s="10"/>
    </row>
    <row r="77" spans="1:21" ht="14.45" customHeight="1">
      <c r="A77" s="1"/>
      <c r="B77" s="1"/>
      <c r="C77" s="1"/>
    </row>
    <row r="78" spans="1:21" ht="14.45" customHeight="1">
      <c r="A78" s="1"/>
      <c r="B78" s="1"/>
      <c r="C78" s="1"/>
    </row>
    <row r="79" spans="1:21" ht="14.45" customHeight="1">
      <c r="A79" s="24"/>
      <c r="I79" s="22"/>
      <c r="J79" s="23"/>
      <c r="K79" s="22"/>
      <c r="N79" s="13"/>
      <c r="P79" s="2"/>
      <c r="Q79" s="3"/>
      <c r="R79" s="10"/>
    </row>
    <row r="80" spans="1:21" ht="14.45" customHeight="1">
      <c r="A80" s="1"/>
      <c r="R80" s="10"/>
    </row>
    <row r="81" spans="14:18" ht="14.45" customHeight="1">
      <c r="Q81" s="3"/>
      <c r="R81" s="10"/>
    </row>
    <row r="82" spans="14:18" ht="14.45" customHeight="1">
      <c r="Q82" s="3"/>
      <c r="R82" s="10"/>
    </row>
    <row r="83" spans="14:18" ht="14.45" customHeight="1">
      <c r="Q83" s="3"/>
      <c r="R83" s="10"/>
    </row>
    <row r="84" spans="14:18" ht="14.45" customHeight="1">
      <c r="N84" s="14"/>
      <c r="P84" s="2"/>
      <c r="Q84" s="3"/>
      <c r="R84" s="10"/>
    </row>
    <row r="85" spans="14:18" ht="14.45" customHeight="1">
      <c r="N85" s="14"/>
      <c r="P85" s="2"/>
      <c r="Q85" s="3"/>
      <c r="R85" s="10"/>
    </row>
    <row r="86" spans="14:18" ht="14.45" customHeight="1">
      <c r="R86" s="10"/>
    </row>
    <row r="87" spans="14:18" ht="14.45" customHeight="1">
      <c r="R87" s="10"/>
    </row>
    <row r="88" spans="14:18" ht="14.45" customHeight="1">
      <c r="R88" s="10"/>
    </row>
    <row r="89" spans="14:18" ht="14.45" customHeight="1">
      <c r="R89" s="10"/>
    </row>
    <row r="90" spans="14:18" ht="14.45" customHeight="1">
      <c r="R90" s="10"/>
    </row>
    <row r="91" spans="14:18" ht="14.45" customHeight="1">
      <c r="R91" s="10"/>
    </row>
    <row r="101" spans="9:13" ht="14.45" customHeight="1">
      <c r="M101" s="21"/>
    </row>
    <row r="103" spans="9:13" ht="14.45" customHeight="1">
      <c r="I103" s="20"/>
    </row>
    <row r="104" spans="9:13" ht="14.45" customHeight="1">
      <c r="I104" s="19"/>
    </row>
    <row r="108" spans="9:13" ht="14.45" customHeight="1">
      <c r="K108" s="18"/>
    </row>
    <row r="110" spans="9:13" ht="14.45" customHeight="1">
      <c r="K110" s="17"/>
    </row>
    <row r="112" spans="9:13" ht="14.45" customHeight="1">
      <c r="I112" s="16"/>
    </row>
    <row r="115" spans="2:13" ht="14.45" customHeight="1">
      <c r="B115" s="14"/>
      <c r="C115" s="15"/>
      <c r="D115" s="12"/>
      <c r="E115" s="2"/>
      <c r="G115" s="3"/>
      <c r="H115" s="2"/>
      <c r="J115" s="10"/>
      <c r="K115" s="1"/>
      <c r="L115" s="1"/>
      <c r="M115" s="11"/>
    </row>
    <row r="116" spans="2:13" ht="14.45" customHeight="1">
      <c r="B116" s="14"/>
      <c r="C116" s="15"/>
      <c r="D116" s="12"/>
      <c r="E116" s="2"/>
      <c r="G116" s="3"/>
      <c r="H116" s="2"/>
      <c r="J116" s="10"/>
      <c r="K116" s="1"/>
      <c r="L116" s="1"/>
      <c r="M116" s="11"/>
    </row>
    <row r="117" spans="2:13" ht="14.45" customHeight="1">
      <c r="B117" s="14"/>
      <c r="C117" s="15"/>
      <c r="D117" s="12"/>
      <c r="E117" s="2"/>
      <c r="G117" s="3"/>
      <c r="H117" s="2"/>
      <c r="J117" s="10"/>
      <c r="K117" s="1"/>
      <c r="L117" s="1"/>
      <c r="M117" s="11"/>
    </row>
    <row r="118" spans="2:13" ht="14.45" customHeight="1">
      <c r="B118" s="14"/>
      <c r="C118" s="2"/>
      <c r="D118" s="12"/>
      <c r="E118" s="2"/>
      <c r="G118" s="3"/>
      <c r="H118" s="2"/>
      <c r="J118" s="10"/>
      <c r="K118" s="1"/>
      <c r="L118" s="1"/>
      <c r="M118" s="11"/>
    </row>
    <row r="119" spans="2:13" ht="14.45" customHeight="1">
      <c r="B119" s="13"/>
      <c r="C119" s="2"/>
      <c r="D119" s="12"/>
      <c r="E119" s="2"/>
      <c r="G119" s="3"/>
      <c r="H119" s="2"/>
      <c r="J119" s="10"/>
      <c r="K119" s="1"/>
      <c r="L119" s="1"/>
      <c r="M119" s="11"/>
    </row>
    <row r="120" spans="2:13" ht="14.45" customHeight="1">
      <c r="C120" s="2"/>
      <c r="D120" s="12"/>
      <c r="E120" s="2"/>
      <c r="G120" s="3"/>
      <c r="H120" s="2"/>
      <c r="J120" s="10"/>
      <c r="K120" s="1"/>
      <c r="L120" s="1"/>
      <c r="M120" s="11"/>
    </row>
    <row r="121" spans="2:13" ht="14.45" customHeight="1">
      <c r="B121" s="13"/>
      <c r="C121" s="2"/>
      <c r="D121" s="12"/>
      <c r="E121" s="2"/>
      <c r="G121" s="3"/>
      <c r="H121" s="2"/>
      <c r="J121" s="10"/>
      <c r="K121" s="1"/>
      <c r="L121" s="1"/>
      <c r="M121" s="11"/>
    </row>
  </sheetData>
  <mergeCells count="73">
    <mergeCell ref="K5:L6"/>
    <mergeCell ref="F5:G6"/>
    <mergeCell ref="W4:Y4"/>
    <mergeCell ref="W5:W6"/>
    <mergeCell ref="Y5:Y6"/>
    <mergeCell ref="X5:X6"/>
    <mergeCell ref="M5:M6"/>
    <mergeCell ref="I4:M4"/>
    <mergeCell ref="T4:V4"/>
    <mergeCell ref="T5:T6"/>
    <mergeCell ref="A47:C47"/>
    <mergeCell ref="A54:C54"/>
    <mergeCell ref="A49:C49"/>
    <mergeCell ref="A53:C53"/>
    <mergeCell ref="A45:C45"/>
    <mergeCell ref="A46:C46"/>
    <mergeCell ref="A48:C48"/>
    <mergeCell ref="A50:C50"/>
    <mergeCell ref="A57:C57"/>
    <mergeCell ref="A51:C51"/>
    <mergeCell ref="A52:C52"/>
    <mergeCell ref="A56:C56"/>
    <mergeCell ref="A55:C55"/>
    <mergeCell ref="H5:H6"/>
    <mergeCell ref="D5:E6"/>
    <mergeCell ref="A11:C11"/>
    <mergeCell ref="A34:C34"/>
    <mergeCell ref="A35:C35"/>
    <mergeCell ref="I5:J6"/>
    <mergeCell ref="A7:C7"/>
    <mergeCell ref="A30:C30"/>
    <mergeCell ref="A31:C31"/>
    <mergeCell ref="A32:C32"/>
    <mergeCell ref="A9:C9"/>
    <mergeCell ref="A10:C10"/>
    <mergeCell ref="A12:C12"/>
    <mergeCell ref="A14:C14"/>
    <mergeCell ref="A8:C8"/>
    <mergeCell ref="A18:C18"/>
    <mergeCell ref="A41:C41"/>
    <mergeCell ref="A40:C40"/>
    <mergeCell ref="A27:C27"/>
    <mergeCell ref="A24:C24"/>
    <mergeCell ref="A19:C19"/>
    <mergeCell ref="A20:C20"/>
    <mergeCell ref="A33:C33"/>
    <mergeCell ref="A36:C36"/>
    <mergeCell ref="A42:C42"/>
    <mergeCell ref="A29:C29"/>
    <mergeCell ref="A28:C28"/>
    <mergeCell ref="A39:C39"/>
    <mergeCell ref="P5:P6"/>
    <mergeCell ref="A44:C44"/>
    <mergeCell ref="A25:C25"/>
    <mergeCell ref="A23:C23"/>
    <mergeCell ref="A38:C38"/>
    <mergeCell ref="O5:O6"/>
    <mergeCell ref="V5:V6"/>
    <mergeCell ref="Q4:S4"/>
    <mergeCell ref="Q5:Q6"/>
    <mergeCell ref="S5:S6"/>
    <mergeCell ref="U5:U6"/>
    <mergeCell ref="R5:R6"/>
    <mergeCell ref="N4:P4"/>
    <mergeCell ref="N5:N6"/>
    <mergeCell ref="A26:C26"/>
    <mergeCell ref="A13:C13"/>
    <mergeCell ref="A4:C6"/>
    <mergeCell ref="D4:H4"/>
    <mergeCell ref="A17:C17"/>
    <mergeCell ref="A21:C21"/>
    <mergeCell ref="A22:C22"/>
    <mergeCell ref="A16:C16"/>
  </mergeCells>
  <printOptions gridLines="1"/>
  <pageMargins left="0.25" right="0.25" top="0.75" bottom="0.75" header="0.3" footer="0.3"/>
  <pageSetup paperSize="8" scale="9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1.1 </vt:lpstr>
      <vt:lpstr>'Table 1.1 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2022-04-01T14:03:45Z</dcterms:created>
  <dcterms:modified xsi:type="dcterms:W3CDTF">2022-04-01T14:04:08Z</dcterms:modified>
</cp:coreProperties>
</file>